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цена " sheetId="2" r:id="rId1"/>
    <sheet name="Ккал 1" sheetId="7" r:id="rId2"/>
    <sheet name="Ккал таб." sheetId="8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43" i="7" l="1"/>
  <c r="X143" i="7"/>
  <c r="W143" i="7"/>
  <c r="U143" i="7"/>
  <c r="T143" i="7"/>
  <c r="S143" i="7"/>
  <c r="Q143" i="7"/>
  <c r="P143" i="7"/>
  <c r="O143" i="7"/>
  <c r="M143" i="7"/>
  <c r="L143" i="7"/>
  <c r="K143" i="7"/>
  <c r="Y142" i="7"/>
  <c r="X142" i="7"/>
  <c r="W142" i="7"/>
  <c r="U142" i="7"/>
  <c r="T142" i="7"/>
  <c r="S142" i="7"/>
  <c r="Q142" i="7"/>
  <c r="P142" i="7"/>
  <c r="O142" i="7"/>
  <c r="M142" i="7"/>
  <c r="L142" i="7"/>
  <c r="K142" i="7"/>
  <c r="Y141" i="7"/>
  <c r="X141" i="7"/>
  <c r="W141" i="7"/>
  <c r="U141" i="7"/>
  <c r="T141" i="7"/>
  <c r="S141" i="7"/>
  <c r="Q141" i="7"/>
  <c r="P141" i="7"/>
  <c r="O141" i="7"/>
  <c r="M141" i="7"/>
  <c r="L141" i="7"/>
  <c r="K141" i="7"/>
  <c r="Y34" i="7"/>
  <c r="X34" i="7"/>
  <c r="W34" i="7"/>
  <c r="U34" i="7"/>
  <c r="T34" i="7"/>
  <c r="S34" i="7"/>
  <c r="Q34" i="7"/>
  <c r="P34" i="7"/>
  <c r="O34" i="7"/>
  <c r="M34" i="7"/>
  <c r="L34" i="7"/>
  <c r="K34" i="7"/>
  <c r="Y33" i="7"/>
  <c r="X33" i="7"/>
  <c r="W33" i="7"/>
  <c r="U33" i="7"/>
  <c r="T33" i="7"/>
  <c r="S33" i="7"/>
  <c r="Q33" i="7"/>
  <c r="P33" i="7"/>
  <c r="O33" i="7"/>
  <c r="M33" i="7"/>
  <c r="L33" i="7"/>
  <c r="K33" i="7"/>
  <c r="Y32" i="7"/>
  <c r="X32" i="7"/>
  <c r="W32" i="7"/>
  <c r="U32" i="7"/>
  <c r="T32" i="7"/>
  <c r="S32" i="7"/>
  <c r="Q32" i="7"/>
  <c r="P32" i="7"/>
  <c r="O32" i="7"/>
  <c r="M32" i="7"/>
  <c r="L32" i="7"/>
  <c r="K32" i="7"/>
  <c r="P356" i="2"/>
  <c r="S356" i="2" s="1"/>
  <c r="V356" i="2" s="1"/>
  <c r="O356" i="2"/>
  <c r="R356" i="2" s="1"/>
  <c r="U356" i="2" s="1"/>
  <c r="N356" i="2"/>
  <c r="Q356" i="2" s="1"/>
  <c r="T356" i="2" s="1"/>
  <c r="P185" i="2"/>
  <c r="O185" i="2"/>
  <c r="N185" i="2"/>
  <c r="P129" i="2" l="1"/>
  <c r="O129" i="2"/>
  <c r="N129" i="2"/>
  <c r="P128" i="2"/>
  <c r="O128" i="2"/>
  <c r="N128" i="2"/>
  <c r="P127" i="2"/>
  <c r="O127" i="2"/>
  <c r="N127" i="2"/>
  <c r="P34" i="2"/>
  <c r="O34" i="2"/>
  <c r="N34" i="2"/>
  <c r="P33" i="2"/>
  <c r="O33" i="2"/>
  <c r="N33" i="2"/>
  <c r="P32" i="2"/>
  <c r="O32" i="2"/>
  <c r="N32" i="2"/>
  <c r="S32" i="2" l="1"/>
  <c r="Q32" i="2"/>
  <c r="T32" i="2" s="1"/>
  <c r="R32" i="2"/>
  <c r="U32" i="2" s="1"/>
  <c r="Q127" i="2"/>
  <c r="T127" i="2" s="1"/>
  <c r="S127" i="2"/>
  <c r="R127" i="2"/>
  <c r="U127" i="2" s="1"/>
  <c r="V127" i="2"/>
  <c r="V32" i="2"/>
  <c r="Y365" i="7"/>
  <c r="X365" i="7"/>
  <c r="W365" i="7"/>
  <c r="U365" i="7"/>
  <c r="T365" i="7"/>
  <c r="S365" i="7"/>
  <c r="Q365" i="7"/>
  <c r="P365" i="7"/>
  <c r="O365" i="7"/>
  <c r="M365" i="7"/>
  <c r="L365" i="7"/>
  <c r="K365" i="7"/>
  <c r="Y364" i="7"/>
  <c r="X364" i="7"/>
  <c r="W364" i="7"/>
  <c r="U364" i="7"/>
  <c r="T364" i="7"/>
  <c r="S364" i="7"/>
  <c r="Q364" i="7"/>
  <c r="P364" i="7"/>
  <c r="O364" i="7"/>
  <c r="M364" i="7"/>
  <c r="L364" i="7"/>
  <c r="K364" i="7"/>
  <c r="Y363" i="7"/>
  <c r="X363" i="7"/>
  <c r="W363" i="7"/>
  <c r="U363" i="7"/>
  <c r="T363" i="7"/>
  <c r="S363" i="7"/>
  <c r="Q363" i="7"/>
  <c r="P363" i="7"/>
  <c r="O363" i="7"/>
  <c r="M363" i="7"/>
  <c r="L363" i="7"/>
  <c r="K363" i="7"/>
  <c r="P327" i="2"/>
  <c r="O327" i="2"/>
  <c r="N327" i="2"/>
  <c r="P326" i="2"/>
  <c r="O326" i="2"/>
  <c r="N326" i="2"/>
  <c r="P325" i="2"/>
  <c r="O325" i="2"/>
  <c r="N325" i="2"/>
  <c r="K302" i="7"/>
  <c r="L302" i="7"/>
  <c r="M302" i="7"/>
  <c r="O302" i="7"/>
  <c r="P302" i="7"/>
  <c r="Q302" i="7"/>
  <c r="S302" i="7"/>
  <c r="T302" i="7"/>
  <c r="U302" i="7"/>
  <c r="W302" i="7"/>
  <c r="X302" i="7"/>
  <c r="Y302" i="7"/>
  <c r="K303" i="7"/>
  <c r="L303" i="7"/>
  <c r="M303" i="7"/>
  <c r="O303" i="7"/>
  <c r="P303" i="7"/>
  <c r="Q303" i="7"/>
  <c r="S303" i="7"/>
  <c r="T303" i="7"/>
  <c r="U303" i="7"/>
  <c r="W303" i="7"/>
  <c r="X303" i="7"/>
  <c r="Y303" i="7"/>
  <c r="K304" i="7"/>
  <c r="L304" i="7"/>
  <c r="M304" i="7"/>
  <c r="O304" i="7"/>
  <c r="P304" i="7"/>
  <c r="Q304" i="7"/>
  <c r="S304" i="7"/>
  <c r="T304" i="7"/>
  <c r="U304" i="7"/>
  <c r="W304" i="7"/>
  <c r="X304" i="7"/>
  <c r="Y304" i="7"/>
  <c r="K305" i="7"/>
  <c r="L305" i="7"/>
  <c r="M305" i="7"/>
  <c r="O305" i="7"/>
  <c r="P305" i="7"/>
  <c r="Q305" i="7"/>
  <c r="S305" i="7"/>
  <c r="T305" i="7"/>
  <c r="U305" i="7"/>
  <c r="W305" i="7"/>
  <c r="X305" i="7"/>
  <c r="Y305" i="7"/>
  <c r="K306" i="7"/>
  <c r="L306" i="7"/>
  <c r="M306" i="7"/>
  <c r="O306" i="7"/>
  <c r="P306" i="7"/>
  <c r="Q306" i="7"/>
  <c r="S306" i="7"/>
  <c r="T306" i="7"/>
  <c r="U306" i="7"/>
  <c r="W306" i="7"/>
  <c r="X306" i="7"/>
  <c r="Y306" i="7"/>
  <c r="K307" i="7"/>
  <c r="L307" i="7"/>
  <c r="M307" i="7"/>
  <c r="O307" i="7"/>
  <c r="P307" i="7"/>
  <c r="Q307" i="7"/>
  <c r="S307" i="7"/>
  <c r="T307" i="7"/>
  <c r="U307" i="7"/>
  <c r="W307" i="7"/>
  <c r="X307" i="7"/>
  <c r="Y307" i="7"/>
  <c r="K308" i="7"/>
  <c r="L308" i="7"/>
  <c r="M308" i="7"/>
  <c r="O308" i="7"/>
  <c r="P308" i="7"/>
  <c r="Q308" i="7"/>
  <c r="S308" i="7"/>
  <c r="T308" i="7"/>
  <c r="U308" i="7"/>
  <c r="W308" i="7"/>
  <c r="X308" i="7"/>
  <c r="Y308" i="7"/>
  <c r="K309" i="7"/>
  <c r="L309" i="7"/>
  <c r="M309" i="7"/>
  <c r="O309" i="7"/>
  <c r="P309" i="7"/>
  <c r="Q309" i="7"/>
  <c r="S309" i="7"/>
  <c r="T309" i="7"/>
  <c r="U309" i="7"/>
  <c r="W309" i="7"/>
  <c r="X309" i="7"/>
  <c r="Y309" i="7"/>
  <c r="K310" i="7"/>
  <c r="L310" i="7"/>
  <c r="M310" i="7"/>
  <c r="O310" i="7"/>
  <c r="P310" i="7"/>
  <c r="Q310" i="7"/>
  <c r="S310" i="7"/>
  <c r="T310" i="7"/>
  <c r="U310" i="7"/>
  <c r="W310" i="7"/>
  <c r="X310" i="7"/>
  <c r="Y310" i="7"/>
  <c r="K311" i="7"/>
  <c r="L311" i="7"/>
  <c r="M311" i="7"/>
  <c r="O311" i="7"/>
  <c r="P311" i="7"/>
  <c r="Q311" i="7"/>
  <c r="S311" i="7"/>
  <c r="T311" i="7"/>
  <c r="U311" i="7"/>
  <c r="W311" i="7"/>
  <c r="X311" i="7"/>
  <c r="Y311" i="7"/>
  <c r="K312" i="7"/>
  <c r="L312" i="7"/>
  <c r="M312" i="7"/>
  <c r="O312" i="7"/>
  <c r="P312" i="7"/>
  <c r="Q312" i="7"/>
  <c r="S312" i="7"/>
  <c r="T312" i="7"/>
  <c r="U312" i="7"/>
  <c r="W312" i="7"/>
  <c r="X312" i="7"/>
  <c r="Y312" i="7"/>
  <c r="K313" i="7"/>
  <c r="L313" i="7"/>
  <c r="M313" i="7"/>
  <c r="O313" i="7"/>
  <c r="P313" i="7"/>
  <c r="Q313" i="7"/>
  <c r="S313" i="7"/>
  <c r="T313" i="7"/>
  <c r="U313" i="7"/>
  <c r="W313" i="7"/>
  <c r="X313" i="7"/>
  <c r="Y313" i="7"/>
  <c r="K314" i="7"/>
  <c r="L314" i="7"/>
  <c r="M314" i="7"/>
  <c r="O314" i="7"/>
  <c r="P314" i="7"/>
  <c r="Q314" i="7"/>
  <c r="S314" i="7"/>
  <c r="T314" i="7"/>
  <c r="U314" i="7"/>
  <c r="W314" i="7"/>
  <c r="X314" i="7"/>
  <c r="Y314" i="7"/>
  <c r="K315" i="7"/>
  <c r="D17" i="8" s="1"/>
  <c r="L315" i="7"/>
  <c r="E17" i="8" s="1"/>
  <c r="M315" i="7"/>
  <c r="F17" i="8" s="1"/>
  <c r="O315" i="7"/>
  <c r="H17" i="8" s="1"/>
  <c r="P315" i="7"/>
  <c r="I17" i="8" s="1"/>
  <c r="Q315" i="7"/>
  <c r="J17" i="8" s="1"/>
  <c r="S315" i="7"/>
  <c r="L17" i="8" s="1"/>
  <c r="T315" i="7"/>
  <c r="M17" i="8" s="1"/>
  <c r="U315" i="7"/>
  <c r="N17" i="8" s="1"/>
  <c r="W315" i="7"/>
  <c r="P17" i="8" s="1"/>
  <c r="X315" i="7"/>
  <c r="Q17" i="8" s="1"/>
  <c r="Y315" i="7"/>
  <c r="R17" i="8" s="1"/>
  <c r="K158" i="7"/>
  <c r="L158" i="7"/>
  <c r="M158" i="7"/>
  <c r="O158" i="7"/>
  <c r="P158" i="7"/>
  <c r="Q158" i="7"/>
  <c r="S158" i="7"/>
  <c r="S180" i="7" s="1"/>
  <c r="L10" i="8" s="1"/>
  <c r="T158" i="7"/>
  <c r="U158" i="7"/>
  <c r="W158" i="7"/>
  <c r="X158" i="7"/>
  <c r="Y158" i="7"/>
  <c r="K159" i="7"/>
  <c r="L159" i="7"/>
  <c r="M159" i="7"/>
  <c r="O159" i="7"/>
  <c r="P159" i="7"/>
  <c r="Q159" i="7"/>
  <c r="S159" i="7"/>
  <c r="T159" i="7"/>
  <c r="U159" i="7"/>
  <c r="W159" i="7"/>
  <c r="X159" i="7"/>
  <c r="Y159" i="7"/>
  <c r="K160" i="7"/>
  <c r="L160" i="7"/>
  <c r="M160" i="7"/>
  <c r="O160" i="7"/>
  <c r="P160" i="7"/>
  <c r="Q160" i="7"/>
  <c r="S160" i="7"/>
  <c r="T160" i="7"/>
  <c r="U160" i="7"/>
  <c r="W160" i="7"/>
  <c r="X160" i="7"/>
  <c r="Y160" i="7"/>
  <c r="K161" i="7"/>
  <c r="L161" i="7"/>
  <c r="M161" i="7"/>
  <c r="O161" i="7"/>
  <c r="P161" i="7"/>
  <c r="Q161" i="7"/>
  <c r="S161" i="7"/>
  <c r="T161" i="7"/>
  <c r="U161" i="7"/>
  <c r="W161" i="7"/>
  <c r="X161" i="7"/>
  <c r="Y161" i="7"/>
  <c r="K162" i="7"/>
  <c r="L162" i="7"/>
  <c r="M162" i="7"/>
  <c r="O162" i="7"/>
  <c r="P162" i="7"/>
  <c r="Q162" i="7"/>
  <c r="S162" i="7"/>
  <c r="T162" i="7"/>
  <c r="U162" i="7"/>
  <c r="W162" i="7"/>
  <c r="X162" i="7"/>
  <c r="Y162" i="7"/>
  <c r="K163" i="7"/>
  <c r="L163" i="7"/>
  <c r="M163" i="7"/>
  <c r="O163" i="7"/>
  <c r="P163" i="7"/>
  <c r="Q163" i="7"/>
  <c r="S163" i="7"/>
  <c r="T163" i="7"/>
  <c r="U163" i="7"/>
  <c r="W163" i="7"/>
  <c r="X163" i="7"/>
  <c r="Y163" i="7"/>
  <c r="K164" i="7"/>
  <c r="L164" i="7"/>
  <c r="M164" i="7"/>
  <c r="O164" i="7"/>
  <c r="P164" i="7"/>
  <c r="Q164" i="7"/>
  <c r="S164" i="7"/>
  <c r="T164" i="7"/>
  <c r="U164" i="7"/>
  <c r="W164" i="7"/>
  <c r="X164" i="7"/>
  <c r="Y164" i="7"/>
  <c r="K165" i="7"/>
  <c r="L165" i="7"/>
  <c r="M165" i="7"/>
  <c r="O165" i="7"/>
  <c r="P165" i="7"/>
  <c r="Q165" i="7"/>
  <c r="S165" i="7"/>
  <c r="T165" i="7"/>
  <c r="U165" i="7"/>
  <c r="W165" i="7"/>
  <c r="X165" i="7"/>
  <c r="Y165" i="7"/>
  <c r="K166" i="7"/>
  <c r="L166" i="7"/>
  <c r="M166" i="7"/>
  <c r="O166" i="7"/>
  <c r="P166" i="7"/>
  <c r="Q166" i="7"/>
  <c r="S166" i="7"/>
  <c r="T166" i="7"/>
  <c r="U166" i="7"/>
  <c r="W166" i="7"/>
  <c r="X166" i="7"/>
  <c r="Y166" i="7"/>
  <c r="K167" i="7"/>
  <c r="L167" i="7"/>
  <c r="M167" i="7"/>
  <c r="O167" i="7"/>
  <c r="P167" i="7"/>
  <c r="Q167" i="7"/>
  <c r="S167" i="7"/>
  <c r="T167" i="7"/>
  <c r="U167" i="7"/>
  <c r="W167" i="7"/>
  <c r="X167" i="7"/>
  <c r="Y167" i="7"/>
  <c r="K168" i="7"/>
  <c r="L168" i="7"/>
  <c r="M168" i="7"/>
  <c r="O168" i="7"/>
  <c r="P168" i="7"/>
  <c r="Q168" i="7"/>
  <c r="S168" i="7"/>
  <c r="T168" i="7"/>
  <c r="U168" i="7"/>
  <c r="W168" i="7"/>
  <c r="X168" i="7"/>
  <c r="Y168" i="7"/>
  <c r="K169" i="7"/>
  <c r="L169" i="7"/>
  <c r="M169" i="7"/>
  <c r="O169" i="7"/>
  <c r="P169" i="7"/>
  <c r="Q169" i="7"/>
  <c r="S169" i="7"/>
  <c r="T169" i="7"/>
  <c r="U169" i="7"/>
  <c r="W169" i="7"/>
  <c r="X169" i="7"/>
  <c r="Y169" i="7"/>
  <c r="K170" i="7"/>
  <c r="L170" i="7"/>
  <c r="M170" i="7"/>
  <c r="O170" i="7"/>
  <c r="P170" i="7"/>
  <c r="Q170" i="7"/>
  <c r="S170" i="7"/>
  <c r="T170" i="7"/>
  <c r="U170" i="7"/>
  <c r="W170" i="7"/>
  <c r="X170" i="7"/>
  <c r="Y170" i="7"/>
  <c r="K171" i="7"/>
  <c r="L171" i="7"/>
  <c r="M171" i="7"/>
  <c r="O171" i="7"/>
  <c r="P171" i="7"/>
  <c r="Q171" i="7"/>
  <c r="S171" i="7"/>
  <c r="T171" i="7"/>
  <c r="U171" i="7"/>
  <c r="W171" i="7"/>
  <c r="X171" i="7"/>
  <c r="Y171" i="7"/>
  <c r="K172" i="7"/>
  <c r="L172" i="7"/>
  <c r="M172" i="7"/>
  <c r="O172" i="7"/>
  <c r="P172" i="7"/>
  <c r="Q172" i="7"/>
  <c r="S172" i="7"/>
  <c r="T172" i="7"/>
  <c r="U172" i="7"/>
  <c r="W172" i="7"/>
  <c r="X172" i="7"/>
  <c r="Y172" i="7"/>
  <c r="K173" i="7"/>
  <c r="L173" i="7"/>
  <c r="M173" i="7"/>
  <c r="O173" i="7"/>
  <c r="P173" i="7"/>
  <c r="Q173" i="7"/>
  <c r="S173" i="7"/>
  <c r="T173" i="7"/>
  <c r="U173" i="7"/>
  <c r="W173" i="7"/>
  <c r="X173" i="7"/>
  <c r="Y173" i="7"/>
  <c r="K174" i="7"/>
  <c r="L174" i="7"/>
  <c r="M174" i="7"/>
  <c r="O174" i="7"/>
  <c r="P174" i="7"/>
  <c r="Q174" i="7"/>
  <c r="S174" i="7"/>
  <c r="T174" i="7"/>
  <c r="U174" i="7"/>
  <c r="W174" i="7"/>
  <c r="X174" i="7"/>
  <c r="Y174" i="7"/>
  <c r="K175" i="7"/>
  <c r="L175" i="7"/>
  <c r="M175" i="7"/>
  <c r="O175" i="7"/>
  <c r="P175" i="7"/>
  <c r="Q175" i="7"/>
  <c r="S175" i="7"/>
  <c r="T175" i="7"/>
  <c r="U175" i="7"/>
  <c r="W175" i="7"/>
  <c r="X175" i="7"/>
  <c r="Y175" i="7"/>
  <c r="K176" i="7"/>
  <c r="L176" i="7"/>
  <c r="M176" i="7"/>
  <c r="O176" i="7"/>
  <c r="P176" i="7"/>
  <c r="Q176" i="7"/>
  <c r="S176" i="7"/>
  <c r="T176" i="7"/>
  <c r="U176" i="7"/>
  <c r="W176" i="7"/>
  <c r="X176" i="7"/>
  <c r="Y176" i="7"/>
  <c r="K177" i="7"/>
  <c r="L177" i="7"/>
  <c r="M177" i="7"/>
  <c r="O177" i="7"/>
  <c r="P177" i="7"/>
  <c r="Q177" i="7"/>
  <c r="S177" i="7"/>
  <c r="T177" i="7"/>
  <c r="U177" i="7"/>
  <c r="W177" i="7"/>
  <c r="X177" i="7"/>
  <c r="Y177" i="7"/>
  <c r="K178" i="7"/>
  <c r="L178" i="7"/>
  <c r="M178" i="7"/>
  <c r="O178" i="7"/>
  <c r="P178" i="7"/>
  <c r="Q178" i="7"/>
  <c r="S178" i="7"/>
  <c r="T178" i="7"/>
  <c r="U178" i="7"/>
  <c r="W178" i="7"/>
  <c r="X178" i="7"/>
  <c r="Y178" i="7"/>
  <c r="K179" i="7"/>
  <c r="L179" i="7"/>
  <c r="M179" i="7"/>
  <c r="O179" i="7"/>
  <c r="P179" i="7"/>
  <c r="Q179" i="7"/>
  <c r="S179" i="7"/>
  <c r="T179" i="7"/>
  <c r="U179" i="7"/>
  <c r="W179" i="7"/>
  <c r="X179" i="7"/>
  <c r="Y179" i="7"/>
  <c r="K180" i="7"/>
  <c r="D10" i="8" s="1"/>
  <c r="L180" i="7"/>
  <c r="E10" i="8" s="1"/>
  <c r="M180" i="7"/>
  <c r="F10" i="8" s="1"/>
  <c r="O180" i="7"/>
  <c r="H10" i="8" s="1"/>
  <c r="P180" i="7"/>
  <c r="I10" i="8" s="1"/>
  <c r="Q180" i="7"/>
  <c r="J10" i="8" s="1"/>
  <c r="T180" i="7"/>
  <c r="M10" i="8" s="1"/>
  <c r="U180" i="7"/>
  <c r="N10" i="8" s="1"/>
  <c r="W180" i="7"/>
  <c r="P10" i="8" s="1"/>
  <c r="X180" i="7"/>
  <c r="Q10" i="8" s="1"/>
  <c r="Y180" i="7"/>
  <c r="R10" i="8" s="1"/>
  <c r="K182" i="7"/>
  <c r="L182" i="7"/>
  <c r="M182" i="7"/>
  <c r="O182" i="7"/>
  <c r="P182" i="7"/>
  <c r="Q182" i="7"/>
  <c r="S182" i="7"/>
  <c r="T182" i="7"/>
  <c r="U182" i="7"/>
  <c r="W182" i="7"/>
  <c r="X182" i="7"/>
  <c r="Y182" i="7"/>
  <c r="K183" i="7"/>
  <c r="L183" i="7"/>
  <c r="M183" i="7"/>
  <c r="O183" i="7"/>
  <c r="P183" i="7"/>
  <c r="Q183" i="7"/>
  <c r="S183" i="7"/>
  <c r="T183" i="7"/>
  <c r="U183" i="7"/>
  <c r="W183" i="7"/>
  <c r="X183" i="7"/>
  <c r="Y183" i="7"/>
  <c r="K184" i="7"/>
  <c r="L184" i="7"/>
  <c r="M184" i="7"/>
  <c r="O184" i="7"/>
  <c r="P184" i="7"/>
  <c r="Q184" i="7"/>
  <c r="S184" i="7"/>
  <c r="T184" i="7"/>
  <c r="U184" i="7"/>
  <c r="W184" i="7"/>
  <c r="X184" i="7"/>
  <c r="Y184" i="7"/>
  <c r="K185" i="7"/>
  <c r="L185" i="7"/>
  <c r="M185" i="7"/>
  <c r="O185" i="7"/>
  <c r="P185" i="7"/>
  <c r="Q185" i="7"/>
  <c r="S185" i="7"/>
  <c r="T185" i="7"/>
  <c r="U185" i="7"/>
  <c r="W185" i="7"/>
  <c r="X185" i="7"/>
  <c r="Y185" i="7"/>
  <c r="K186" i="7"/>
  <c r="L186" i="7"/>
  <c r="M186" i="7"/>
  <c r="O186" i="7"/>
  <c r="P186" i="7"/>
  <c r="Q186" i="7"/>
  <c r="S186" i="7"/>
  <c r="T186" i="7"/>
  <c r="U186" i="7"/>
  <c r="W186" i="7"/>
  <c r="X186" i="7"/>
  <c r="Y186" i="7"/>
  <c r="K187" i="7"/>
  <c r="L187" i="7"/>
  <c r="M187" i="7"/>
  <c r="O187" i="7"/>
  <c r="P187" i="7"/>
  <c r="Q187" i="7"/>
  <c r="S187" i="7"/>
  <c r="T187" i="7"/>
  <c r="U187" i="7"/>
  <c r="W187" i="7"/>
  <c r="X187" i="7"/>
  <c r="Y187" i="7"/>
  <c r="P285" i="2"/>
  <c r="S285" i="2" s="1"/>
  <c r="V285" i="2" s="1"/>
  <c r="O285" i="2"/>
  <c r="R285" i="2" s="1"/>
  <c r="U285" i="2" s="1"/>
  <c r="N285" i="2"/>
  <c r="Q285" i="2" s="1"/>
  <c r="T285" i="2" s="1"/>
  <c r="P284" i="2"/>
  <c r="S284" i="2" s="1"/>
  <c r="V284" i="2" s="1"/>
  <c r="O284" i="2"/>
  <c r="R284" i="2" s="1"/>
  <c r="U284" i="2" s="1"/>
  <c r="N284" i="2"/>
  <c r="Q284" i="2" s="1"/>
  <c r="T284" i="2" s="1"/>
  <c r="P283" i="2"/>
  <c r="O283" i="2"/>
  <c r="N283" i="2"/>
  <c r="P282" i="2"/>
  <c r="O282" i="2"/>
  <c r="N282" i="2"/>
  <c r="Q282" i="2" s="1"/>
  <c r="T282" i="2" s="1"/>
  <c r="P281" i="2"/>
  <c r="O281" i="2"/>
  <c r="N281" i="2"/>
  <c r="P280" i="2"/>
  <c r="O280" i="2"/>
  <c r="N280" i="2"/>
  <c r="P279" i="2"/>
  <c r="O279" i="2"/>
  <c r="R279" i="2" s="1"/>
  <c r="U279" i="2" s="1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Q272" i="2" s="1"/>
  <c r="N200" i="2"/>
  <c r="O200" i="2"/>
  <c r="P200" i="2"/>
  <c r="N201" i="2"/>
  <c r="O201" i="2"/>
  <c r="P201" i="2"/>
  <c r="N202" i="2"/>
  <c r="O202" i="2"/>
  <c r="P202" i="2"/>
  <c r="N203" i="2"/>
  <c r="O203" i="2"/>
  <c r="P203" i="2"/>
  <c r="N204" i="2"/>
  <c r="O204" i="2"/>
  <c r="P204" i="2"/>
  <c r="N205" i="2"/>
  <c r="O205" i="2"/>
  <c r="P205" i="2"/>
  <c r="N206" i="2"/>
  <c r="O206" i="2"/>
  <c r="P206" i="2"/>
  <c r="N207" i="2"/>
  <c r="O207" i="2"/>
  <c r="P207" i="2"/>
  <c r="N208" i="2"/>
  <c r="O208" i="2"/>
  <c r="P208" i="2"/>
  <c r="N209" i="2"/>
  <c r="O209" i="2"/>
  <c r="P209" i="2"/>
  <c r="N210" i="2"/>
  <c r="O210" i="2"/>
  <c r="P210" i="2"/>
  <c r="N211" i="2"/>
  <c r="O211" i="2"/>
  <c r="P211" i="2"/>
  <c r="N212" i="2"/>
  <c r="O212" i="2"/>
  <c r="P212" i="2"/>
  <c r="N213" i="2"/>
  <c r="O213" i="2"/>
  <c r="P213" i="2"/>
  <c r="N214" i="2"/>
  <c r="O214" i="2"/>
  <c r="P214" i="2"/>
  <c r="N215" i="2"/>
  <c r="O215" i="2"/>
  <c r="P215" i="2"/>
  <c r="N216" i="2"/>
  <c r="O216" i="2"/>
  <c r="P216" i="2"/>
  <c r="N217" i="2"/>
  <c r="O217" i="2"/>
  <c r="P217" i="2"/>
  <c r="N218" i="2"/>
  <c r="Q218" i="2" s="1"/>
  <c r="T218" i="2" s="1"/>
  <c r="O218" i="2"/>
  <c r="P218" i="2"/>
  <c r="S218" i="2" s="1"/>
  <c r="V218" i="2" s="1"/>
  <c r="R218" i="2"/>
  <c r="U218" i="2" s="1"/>
  <c r="N222" i="2"/>
  <c r="O222" i="2"/>
  <c r="P222" i="2"/>
  <c r="N223" i="2"/>
  <c r="O223" i="2"/>
  <c r="P223" i="2"/>
  <c r="N224" i="2"/>
  <c r="O224" i="2"/>
  <c r="P224" i="2"/>
  <c r="N225" i="2"/>
  <c r="O225" i="2"/>
  <c r="P225" i="2"/>
  <c r="P158" i="2"/>
  <c r="S158" i="2" s="1"/>
  <c r="V158" i="2" s="1"/>
  <c r="O158" i="2"/>
  <c r="R158" i="2" s="1"/>
  <c r="U158" i="2" s="1"/>
  <c r="N158" i="2"/>
  <c r="Q158" i="2" s="1"/>
  <c r="T158" i="2" s="1"/>
  <c r="P157" i="2"/>
  <c r="O157" i="2"/>
  <c r="N157" i="2"/>
  <c r="P156" i="2"/>
  <c r="O156" i="2"/>
  <c r="N156" i="2"/>
  <c r="P155" i="2"/>
  <c r="O155" i="2"/>
  <c r="N155" i="2"/>
  <c r="Q155" i="2" s="1"/>
  <c r="T155" i="2" s="1"/>
  <c r="P154" i="2"/>
  <c r="S154" i="2" s="1"/>
  <c r="V154" i="2" s="1"/>
  <c r="O154" i="2"/>
  <c r="R154" i="2" s="1"/>
  <c r="U154" i="2" s="1"/>
  <c r="N154" i="2"/>
  <c r="Q154" i="2" s="1"/>
  <c r="T154" i="2" s="1"/>
  <c r="P153" i="2"/>
  <c r="O153" i="2"/>
  <c r="N153" i="2"/>
  <c r="P152" i="2"/>
  <c r="O152" i="2"/>
  <c r="N152" i="2"/>
  <c r="P151" i="2"/>
  <c r="O151" i="2"/>
  <c r="N151" i="2"/>
  <c r="Q151" i="2" s="1"/>
  <c r="T151" i="2" s="1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23" i="2"/>
  <c r="S123" i="2" s="1"/>
  <c r="V123" i="2" s="1"/>
  <c r="O123" i="2"/>
  <c r="R123" i="2" s="1"/>
  <c r="U123" i="2" s="1"/>
  <c r="N123" i="2"/>
  <c r="Q123" i="2" s="1"/>
  <c r="T123" i="2" s="1"/>
  <c r="P122" i="2"/>
  <c r="S122" i="2" s="1"/>
  <c r="V122" i="2" s="1"/>
  <c r="O122" i="2"/>
  <c r="R122" i="2" s="1"/>
  <c r="U122" i="2" s="1"/>
  <c r="N122" i="2"/>
  <c r="Q122" i="2" s="1"/>
  <c r="T122" i="2" s="1"/>
  <c r="P121" i="2"/>
  <c r="O121" i="2"/>
  <c r="N121" i="2"/>
  <c r="P120" i="2"/>
  <c r="O120" i="2"/>
  <c r="R120" i="2" s="1"/>
  <c r="U120" i="2" s="1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S113" i="2" s="1"/>
  <c r="V113" i="2" s="1"/>
  <c r="O113" i="2"/>
  <c r="N113" i="2"/>
  <c r="P112" i="2"/>
  <c r="O112" i="2"/>
  <c r="N112" i="2"/>
  <c r="P111" i="2"/>
  <c r="O111" i="2"/>
  <c r="N111" i="2"/>
  <c r="P110" i="2"/>
  <c r="O110" i="2"/>
  <c r="R110" i="2" s="1"/>
  <c r="N110" i="2"/>
  <c r="S272" i="2" l="1"/>
  <c r="S151" i="2"/>
  <c r="V151" i="2" s="1"/>
  <c r="S155" i="2"/>
  <c r="V155" i="2" s="1"/>
  <c r="Q325" i="2"/>
  <c r="R144" i="2"/>
  <c r="S325" i="2"/>
  <c r="Q113" i="2"/>
  <c r="T113" i="2" s="1"/>
  <c r="S282" i="2"/>
  <c r="V282" i="2" s="1"/>
  <c r="S222" i="2"/>
  <c r="V222" i="2" s="1"/>
  <c r="R325" i="2"/>
  <c r="U325" i="2" s="1"/>
  <c r="T325" i="2"/>
  <c r="V325" i="2"/>
  <c r="Q222" i="2"/>
  <c r="T222" i="2" s="1"/>
  <c r="R272" i="2"/>
  <c r="U272" i="2" s="1"/>
  <c r="Q279" i="2"/>
  <c r="T279" i="2" s="1"/>
  <c r="S279" i="2"/>
  <c r="V279" i="2" s="1"/>
  <c r="R282" i="2"/>
  <c r="U282" i="2" s="1"/>
  <c r="T272" i="2"/>
  <c r="V272" i="2"/>
  <c r="S209" i="2"/>
  <c r="V209" i="2" s="1"/>
  <c r="Q209" i="2"/>
  <c r="T209" i="2" s="1"/>
  <c r="R209" i="2"/>
  <c r="U209" i="2" s="1"/>
  <c r="R206" i="2"/>
  <c r="U206" i="2" s="1"/>
  <c r="S206" i="2"/>
  <c r="V206" i="2" s="1"/>
  <c r="Q206" i="2"/>
  <c r="T206" i="2" s="1"/>
  <c r="R200" i="2"/>
  <c r="U200" i="2" s="1"/>
  <c r="S200" i="2"/>
  <c r="V200" i="2" s="1"/>
  <c r="Q200" i="2"/>
  <c r="T200" i="2"/>
  <c r="S110" i="2"/>
  <c r="V110" i="2" s="1"/>
  <c r="Q144" i="2"/>
  <c r="Q159" i="2" s="1"/>
  <c r="S144" i="2"/>
  <c r="S159" i="2" s="1"/>
  <c r="R151" i="2"/>
  <c r="U151" i="2" s="1"/>
  <c r="R155" i="2"/>
  <c r="U155" i="2" s="1"/>
  <c r="R222" i="2"/>
  <c r="U222" i="2" s="1"/>
  <c r="Q110" i="2"/>
  <c r="T110" i="2" s="1"/>
  <c r="Q120" i="2"/>
  <c r="T120" i="2" s="1"/>
  <c r="S120" i="2"/>
  <c r="V120" i="2" s="1"/>
  <c r="R113" i="2"/>
  <c r="U113" i="2" s="1"/>
  <c r="U144" i="2"/>
  <c r="U110" i="2"/>
  <c r="Y240" i="7"/>
  <c r="U219" i="2" l="1"/>
  <c r="U286" i="2"/>
  <c r="V124" i="2"/>
  <c r="V219" i="2"/>
  <c r="V286" i="2"/>
  <c r="S286" i="2"/>
  <c r="Q219" i="2"/>
  <c r="T286" i="2"/>
  <c r="T144" i="2"/>
  <c r="T159" i="2" s="1"/>
  <c r="T124" i="2"/>
  <c r="S219" i="2"/>
  <c r="R286" i="2"/>
  <c r="Q286" i="2"/>
  <c r="R159" i="2"/>
  <c r="S124" i="2"/>
  <c r="T219" i="2"/>
  <c r="R219" i="2"/>
  <c r="U124" i="2"/>
  <c r="V144" i="2"/>
  <c r="V159" i="2" s="1"/>
  <c r="U159" i="2"/>
  <c r="Q124" i="2"/>
  <c r="R124" i="2"/>
  <c r="Y405" i="7" l="1"/>
  <c r="X405" i="7"/>
  <c r="W405" i="7"/>
  <c r="U405" i="7"/>
  <c r="T405" i="7"/>
  <c r="S405" i="7"/>
  <c r="Q405" i="7"/>
  <c r="P405" i="7"/>
  <c r="O405" i="7"/>
  <c r="M405" i="7"/>
  <c r="L405" i="7"/>
  <c r="K405" i="7"/>
  <c r="Y404" i="7"/>
  <c r="X404" i="7"/>
  <c r="W404" i="7"/>
  <c r="U404" i="7"/>
  <c r="T404" i="7"/>
  <c r="S404" i="7"/>
  <c r="Q404" i="7"/>
  <c r="P404" i="7"/>
  <c r="O404" i="7"/>
  <c r="M404" i="7"/>
  <c r="L404" i="7"/>
  <c r="K404" i="7"/>
  <c r="Y403" i="7"/>
  <c r="X403" i="7"/>
  <c r="W403" i="7"/>
  <c r="U403" i="7"/>
  <c r="T403" i="7"/>
  <c r="S403" i="7"/>
  <c r="Q403" i="7"/>
  <c r="P403" i="7"/>
  <c r="O403" i="7"/>
  <c r="M403" i="7"/>
  <c r="L403" i="7"/>
  <c r="K403" i="7"/>
  <c r="Y402" i="7"/>
  <c r="X402" i="7"/>
  <c r="W402" i="7"/>
  <c r="U402" i="7"/>
  <c r="T402" i="7"/>
  <c r="S402" i="7"/>
  <c r="Q402" i="7"/>
  <c r="P402" i="7"/>
  <c r="O402" i="7"/>
  <c r="M402" i="7"/>
  <c r="L402" i="7"/>
  <c r="K402" i="7"/>
  <c r="Y401" i="7"/>
  <c r="X401" i="7"/>
  <c r="W401" i="7"/>
  <c r="U401" i="7"/>
  <c r="T401" i="7"/>
  <c r="S401" i="7"/>
  <c r="Q401" i="7"/>
  <c r="P401" i="7"/>
  <c r="O401" i="7"/>
  <c r="M401" i="7"/>
  <c r="L401" i="7"/>
  <c r="K401" i="7"/>
  <c r="Y400" i="7"/>
  <c r="X400" i="7"/>
  <c r="W400" i="7"/>
  <c r="U400" i="7"/>
  <c r="T400" i="7"/>
  <c r="S400" i="7"/>
  <c r="Q400" i="7"/>
  <c r="P400" i="7"/>
  <c r="O400" i="7"/>
  <c r="M400" i="7"/>
  <c r="L400" i="7"/>
  <c r="K400" i="7"/>
  <c r="P335" i="2"/>
  <c r="O335" i="2"/>
  <c r="N335" i="2"/>
  <c r="P334" i="2"/>
  <c r="O334" i="2"/>
  <c r="N334" i="2"/>
  <c r="P333" i="2"/>
  <c r="O333" i="2"/>
  <c r="N333" i="2"/>
  <c r="P332" i="2"/>
  <c r="O332" i="2"/>
  <c r="N332" i="2"/>
  <c r="P331" i="2"/>
  <c r="O331" i="2"/>
  <c r="N331" i="2"/>
  <c r="P330" i="2"/>
  <c r="O330" i="2"/>
  <c r="N330" i="2"/>
  <c r="P329" i="2"/>
  <c r="O329" i="2"/>
  <c r="N329" i="2"/>
  <c r="P328" i="2"/>
  <c r="O328" i="2"/>
  <c r="N328" i="2"/>
  <c r="P372" i="2"/>
  <c r="O372" i="2"/>
  <c r="N372" i="2"/>
  <c r="P371" i="2"/>
  <c r="O371" i="2"/>
  <c r="N371" i="2"/>
  <c r="P370" i="2"/>
  <c r="O370" i="2"/>
  <c r="N370" i="2"/>
  <c r="P369" i="2"/>
  <c r="O369" i="2"/>
  <c r="N369" i="2"/>
  <c r="P368" i="2"/>
  <c r="O368" i="2"/>
  <c r="N368" i="2"/>
  <c r="P367" i="2"/>
  <c r="O367" i="2"/>
  <c r="N367" i="2"/>
  <c r="P366" i="2"/>
  <c r="O366" i="2"/>
  <c r="N366" i="2"/>
  <c r="Q328" i="2" l="1"/>
  <c r="S328" i="2"/>
  <c r="V328" i="2" s="1"/>
  <c r="T328" i="2"/>
  <c r="Q366" i="2"/>
  <c r="S366" i="2"/>
  <c r="V366" i="2" s="1"/>
  <c r="R328" i="2"/>
  <c r="R366" i="2"/>
  <c r="U366" i="2" s="1"/>
  <c r="Y376" i="7"/>
  <c r="X376" i="7"/>
  <c r="W376" i="7"/>
  <c r="U376" i="7"/>
  <c r="T376" i="7"/>
  <c r="S376" i="7"/>
  <c r="Q376" i="7"/>
  <c r="P376" i="7"/>
  <c r="O376" i="7"/>
  <c r="M376" i="7"/>
  <c r="L376" i="7"/>
  <c r="K376" i="7"/>
  <c r="Y375" i="7"/>
  <c r="X375" i="7"/>
  <c r="W375" i="7"/>
  <c r="U375" i="7"/>
  <c r="T375" i="7"/>
  <c r="S375" i="7"/>
  <c r="Q375" i="7"/>
  <c r="P375" i="7"/>
  <c r="O375" i="7"/>
  <c r="M375" i="7"/>
  <c r="L375" i="7"/>
  <c r="K375" i="7"/>
  <c r="Y374" i="7"/>
  <c r="X374" i="7"/>
  <c r="W374" i="7"/>
  <c r="U374" i="7"/>
  <c r="T374" i="7"/>
  <c r="S374" i="7"/>
  <c r="Q374" i="7"/>
  <c r="P374" i="7"/>
  <c r="O374" i="7"/>
  <c r="M374" i="7"/>
  <c r="L374" i="7"/>
  <c r="K374" i="7"/>
  <c r="Y373" i="7"/>
  <c r="X373" i="7"/>
  <c r="W373" i="7"/>
  <c r="U373" i="7"/>
  <c r="T373" i="7"/>
  <c r="S373" i="7"/>
  <c r="Q373" i="7"/>
  <c r="P373" i="7"/>
  <c r="O373" i="7"/>
  <c r="M373" i="7"/>
  <c r="L373" i="7"/>
  <c r="K373" i="7"/>
  <c r="Y372" i="7"/>
  <c r="X372" i="7"/>
  <c r="W372" i="7"/>
  <c r="U372" i="7"/>
  <c r="T372" i="7"/>
  <c r="S372" i="7"/>
  <c r="Q372" i="7"/>
  <c r="P372" i="7"/>
  <c r="O372" i="7"/>
  <c r="M372" i="7"/>
  <c r="L372" i="7"/>
  <c r="K372" i="7"/>
  <c r="Y371" i="7"/>
  <c r="X371" i="7"/>
  <c r="W371" i="7"/>
  <c r="U371" i="7"/>
  <c r="T371" i="7"/>
  <c r="S371" i="7"/>
  <c r="Q371" i="7"/>
  <c r="P371" i="7"/>
  <c r="O371" i="7"/>
  <c r="M371" i="7"/>
  <c r="L371" i="7"/>
  <c r="K371" i="7"/>
  <c r="Y370" i="7"/>
  <c r="X370" i="7"/>
  <c r="W370" i="7"/>
  <c r="U370" i="7"/>
  <c r="T370" i="7"/>
  <c r="S370" i="7"/>
  <c r="Q370" i="7"/>
  <c r="P370" i="7"/>
  <c r="O370" i="7"/>
  <c r="M370" i="7"/>
  <c r="L370" i="7"/>
  <c r="K370" i="7"/>
  <c r="Y369" i="7"/>
  <c r="X369" i="7"/>
  <c r="W369" i="7"/>
  <c r="U369" i="7"/>
  <c r="T369" i="7"/>
  <c r="S369" i="7"/>
  <c r="Q369" i="7"/>
  <c r="P369" i="7"/>
  <c r="O369" i="7"/>
  <c r="M369" i="7"/>
  <c r="L369" i="7"/>
  <c r="K369" i="7"/>
  <c r="Y368" i="7"/>
  <c r="X368" i="7"/>
  <c r="W368" i="7"/>
  <c r="U368" i="7"/>
  <c r="T368" i="7"/>
  <c r="S368" i="7"/>
  <c r="Q368" i="7"/>
  <c r="P368" i="7"/>
  <c r="O368" i="7"/>
  <c r="M368" i="7"/>
  <c r="L368" i="7"/>
  <c r="K368" i="7"/>
  <c r="Y367" i="7"/>
  <c r="X367" i="7"/>
  <c r="W367" i="7"/>
  <c r="U367" i="7"/>
  <c r="T367" i="7"/>
  <c r="S367" i="7"/>
  <c r="Q367" i="7"/>
  <c r="P367" i="7"/>
  <c r="O367" i="7"/>
  <c r="M367" i="7"/>
  <c r="L367" i="7"/>
  <c r="K367" i="7"/>
  <c r="Y366" i="7"/>
  <c r="X366" i="7"/>
  <c r="W366" i="7"/>
  <c r="U366" i="7"/>
  <c r="T366" i="7"/>
  <c r="S366" i="7"/>
  <c r="Q366" i="7"/>
  <c r="P366" i="7"/>
  <c r="O366" i="7"/>
  <c r="M366" i="7"/>
  <c r="L366" i="7"/>
  <c r="K366" i="7"/>
  <c r="Y390" i="7"/>
  <c r="X390" i="7"/>
  <c r="W390" i="7"/>
  <c r="U390" i="7"/>
  <c r="T390" i="7"/>
  <c r="S390" i="7"/>
  <c r="Q390" i="7"/>
  <c r="P390" i="7"/>
  <c r="O390" i="7"/>
  <c r="M390" i="7"/>
  <c r="L390" i="7"/>
  <c r="K390" i="7"/>
  <c r="Y389" i="7"/>
  <c r="X389" i="7"/>
  <c r="W389" i="7"/>
  <c r="U389" i="7"/>
  <c r="T389" i="7"/>
  <c r="S389" i="7"/>
  <c r="Q389" i="7"/>
  <c r="P389" i="7"/>
  <c r="O389" i="7"/>
  <c r="M389" i="7"/>
  <c r="L389" i="7"/>
  <c r="K389" i="7"/>
  <c r="Y388" i="7"/>
  <c r="X388" i="7"/>
  <c r="W388" i="7"/>
  <c r="U388" i="7"/>
  <c r="T388" i="7"/>
  <c r="S388" i="7"/>
  <c r="Q388" i="7"/>
  <c r="P388" i="7"/>
  <c r="O388" i="7"/>
  <c r="M388" i="7"/>
  <c r="L388" i="7"/>
  <c r="K388" i="7"/>
  <c r="Y387" i="7"/>
  <c r="X387" i="7"/>
  <c r="W387" i="7"/>
  <c r="U387" i="7"/>
  <c r="T387" i="7"/>
  <c r="S387" i="7"/>
  <c r="Q387" i="7"/>
  <c r="P387" i="7"/>
  <c r="O387" i="7"/>
  <c r="M387" i="7"/>
  <c r="L387" i="7"/>
  <c r="K387" i="7"/>
  <c r="Y386" i="7"/>
  <c r="X386" i="7"/>
  <c r="W386" i="7"/>
  <c r="U386" i="7"/>
  <c r="T386" i="7"/>
  <c r="S386" i="7"/>
  <c r="Q386" i="7"/>
  <c r="P386" i="7"/>
  <c r="O386" i="7"/>
  <c r="M386" i="7"/>
  <c r="L386" i="7"/>
  <c r="K386" i="7"/>
  <c r="Y385" i="7"/>
  <c r="X385" i="7"/>
  <c r="W385" i="7"/>
  <c r="U385" i="7"/>
  <c r="T385" i="7"/>
  <c r="S385" i="7"/>
  <c r="Q385" i="7"/>
  <c r="P385" i="7"/>
  <c r="O385" i="7"/>
  <c r="M385" i="7"/>
  <c r="L385" i="7"/>
  <c r="K385" i="7"/>
  <c r="Y384" i="7"/>
  <c r="X384" i="7"/>
  <c r="W384" i="7"/>
  <c r="U384" i="7"/>
  <c r="T384" i="7"/>
  <c r="S384" i="7"/>
  <c r="Q384" i="7"/>
  <c r="P384" i="7"/>
  <c r="O384" i="7"/>
  <c r="M384" i="7"/>
  <c r="L384" i="7"/>
  <c r="K384" i="7"/>
  <c r="Y383" i="7"/>
  <c r="X383" i="7"/>
  <c r="W383" i="7"/>
  <c r="U383" i="7"/>
  <c r="T383" i="7"/>
  <c r="S383" i="7"/>
  <c r="Q383" i="7"/>
  <c r="P383" i="7"/>
  <c r="O383" i="7"/>
  <c r="M383" i="7"/>
  <c r="L383" i="7"/>
  <c r="K383" i="7"/>
  <c r="Y382" i="7"/>
  <c r="X382" i="7"/>
  <c r="W382" i="7"/>
  <c r="U382" i="7"/>
  <c r="T382" i="7"/>
  <c r="S382" i="7"/>
  <c r="Q382" i="7"/>
  <c r="P382" i="7"/>
  <c r="O382" i="7"/>
  <c r="M382" i="7"/>
  <c r="L382" i="7"/>
  <c r="K382" i="7"/>
  <c r="Y381" i="7"/>
  <c r="X381" i="7"/>
  <c r="W381" i="7"/>
  <c r="U381" i="7"/>
  <c r="T381" i="7"/>
  <c r="S381" i="7"/>
  <c r="Q381" i="7"/>
  <c r="P381" i="7"/>
  <c r="O381" i="7"/>
  <c r="M381" i="7"/>
  <c r="L381" i="7"/>
  <c r="K381" i="7"/>
  <c r="Y380" i="7"/>
  <c r="X380" i="7"/>
  <c r="W380" i="7"/>
  <c r="U380" i="7"/>
  <c r="T380" i="7"/>
  <c r="S380" i="7"/>
  <c r="Q380" i="7"/>
  <c r="P380" i="7"/>
  <c r="O380" i="7"/>
  <c r="M380" i="7"/>
  <c r="L380" i="7"/>
  <c r="K380" i="7"/>
  <c r="Y414" i="7"/>
  <c r="X414" i="7"/>
  <c r="W414" i="7"/>
  <c r="U414" i="7"/>
  <c r="T414" i="7"/>
  <c r="S414" i="7"/>
  <c r="Q414" i="7"/>
  <c r="P414" i="7"/>
  <c r="O414" i="7"/>
  <c r="M414" i="7"/>
  <c r="L414" i="7"/>
  <c r="K414" i="7"/>
  <c r="Y413" i="7"/>
  <c r="X413" i="7"/>
  <c r="W413" i="7"/>
  <c r="U413" i="7"/>
  <c r="T413" i="7"/>
  <c r="S413" i="7"/>
  <c r="Q413" i="7"/>
  <c r="P413" i="7"/>
  <c r="O413" i="7"/>
  <c r="M413" i="7"/>
  <c r="L413" i="7"/>
  <c r="K413" i="7"/>
  <c r="Y412" i="7"/>
  <c r="X412" i="7"/>
  <c r="W412" i="7"/>
  <c r="U412" i="7"/>
  <c r="T412" i="7"/>
  <c r="S412" i="7"/>
  <c r="Q412" i="7"/>
  <c r="P412" i="7"/>
  <c r="O412" i="7"/>
  <c r="M412" i="7"/>
  <c r="L412" i="7"/>
  <c r="K412" i="7"/>
  <c r="Y257" i="7"/>
  <c r="X257" i="7"/>
  <c r="W257" i="7"/>
  <c r="U257" i="7"/>
  <c r="T257" i="7"/>
  <c r="S257" i="7"/>
  <c r="Q257" i="7"/>
  <c r="P257" i="7"/>
  <c r="O257" i="7"/>
  <c r="M257" i="7"/>
  <c r="L257" i="7"/>
  <c r="K257" i="7"/>
  <c r="Y256" i="7"/>
  <c r="X256" i="7"/>
  <c r="W256" i="7"/>
  <c r="U256" i="7"/>
  <c r="T256" i="7"/>
  <c r="S256" i="7"/>
  <c r="Q256" i="7"/>
  <c r="P256" i="7"/>
  <c r="O256" i="7"/>
  <c r="M256" i="7"/>
  <c r="L256" i="7"/>
  <c r="K256" i="7"/>
  <c r="Y255" i="7"/>
  <c r="X255" i="7"/>
  <c r="W255" i="7"/>
  <c r="U255" i="7"/>
  <c r="T255" i="7"/>
  <c r="S255" i="7"/>
  <c r="Q255" i="7"/>
  <c r="P255" i="7"/>
  <c r="O255" i="7"/>
  <c r="M255" i="7"/>
  <c r="L255" i="7"/>
  <c r="K255" i="7"/>
  <c r="Y410" i="7"/>
  <c r="X410" i="7"/>
  <c r="W410" i="7"/>
  <c r="U410" i="7"/>
  <c r="T410" i="7"/>
  <c r="S410" i="7"/>
  <c r="Q410" i="7"/>
  <c r="P410" i="7"/>
  <c r="O410" i="7"/>
  <c r="M410" i="7"/>
  <c r="L410" i="7"/>
  <c r="K410" i="7"/>
  <c r="Y409" i="7"/>
  <c r="X409" i="7"/>
  <c r="W409" i="7"/>
  <c r="U409" i="7"/>
  <c r="T409" i="7"/>
  <c r="S409" i="7"/>
  <c r="Q409" i="7"/>
  <c r="P409" i="7"/>
  <c r="O409" i="7"/>
  <c r="M409" i="7"/>
  <c r="L409" i="7"/>
  <c r="K409" i="7"/>
  <c r="Y408" i="7"/>
  <c r="X408" i="7"/>
  <c r="W408" i="7"/>
  <c r="U408" i="7"/>
  <c r="T408" i="7"/>
  <c r="S408" i="7"/>
  <c r="Q408" i="7"/>
  <c r="P408" i="7"/>
  <c r="O408" i="7"/>
  <c r="M408" i="7"/>
  <c r="L408" i="7"/>
  <c r="K408" i="7"/>
  <c r="Y407" i="7"/>
  <c r="X407" i="7"/>
  <c r="W407" i="7"/>
  <c r="U407" i="7"/>
  <c r="T407" i="7"/>
  <c r="S407" i="7"/>
  <c r="Q407" i="7"/>
  <c r="P407" i="7"/>
  <c r="O407" i="7"/>
  <c r="M407" i="7"/>
  <c r="L407" i="7"/>
  <c r="K407" i="7"/>
  <c r="Y406" i="7"/>
  <c r="X406" i="7"/>
  <c r="W406" i="7"/>
  <c r="U406" i="7"/>
  <c r="T406" i="7"/>
  <c r="S406" i="7"/>
  <c r="Q406" i="7"/>
  <c r="P406" i="7"/>
  <c r="O406" i="7"/>
  <c r="M406" i="7"/>
  <c r="L406" i="7"/>
  <c r="K406" i="7"/>
  <c r="Y358" i="7"/>
  <c r="X358" i="7"/>
  <c r="W358" i="7"/>
  <c r="U358" i="7"/>
  <c r="T358" i="7"/>
  <c r="S358" i="7"/>
  <c r="Q358" i="7"/>
  <c r="P358" i="7"/>
  <c r="O358" i="7"/>
  <c r="M358" i="7"/>
  <c r="L358" i="7"/>
  <c r="K358" i="7"/>
  <c r="Y357" i="7"/>
  <c r="X357" i="7"/>
  <c r="W357" i="7"/>
  <c r="U357" i="7"/>
  <c r="T357" i="7"/>
  <c r="S357" i="7"/>
  <c r="Q357" i="7"/>
  <c r="P357" i="7"/>
  <c r="O357" i="7"/>
  <c r="M357" i="7"/>
  <c r="L357" i="7"/>
  <c r="K357" i="7"/>
  <c r="Y356" i="7"/>
  <c r="X356" i="7"/>
  <c r="W356" i="7"/>
  <c r="U356" i="7"/>
  <c r="T356" i="7"/>
  <c r="S356" i="7"/>
  <c r="Q356" i="7"/>
  <c r="P356" i="7"/>
  <c r="O356" i="7"/>
  <c r="M356" i="7"/>
  <c r="L356" i="7"/>
  <c r="K356" i="7"/>
  <c r="Y341" i="7"/>
  <c r="X341" i="7"/>
  <c r="W341" i="7"/>
  <c r="U341" i="7"/>
  <c r="T341" i="7"/>
  <c r="S341" i="7"/>
  <c r="Q341" i="7"/>
  <c r="P341" i="7"/>
  <c r="O341" i="7"/>
  <c r="M341" i="7"/>
  <c r="L341" i="7"/>
  <c r="K341" i="7"/>
  <c r="Y340" i="7"/>
  <c r="X340" i="7"/>
  <c r="W340" i="7"/>
  <c r="U340" i="7"/>
  <c r="T340" i="7"/>
  <c r="S340" i="7"/>
  <c r="Q340" i="7"/>
  <c r="P340" i="7"/>
  <c r="O340" i="7"/>
  <c r="M340" i="7"/>
  <c r="L340" i="7"/>
  <c r="K340" i="7"/>
  <c r="Y339" i="7"/>
  <c r="X339" i="7"/>
  <c r="W339" i="7"/>
  <c r="U339" i="7"/>
  <c r="T339" i="7"/>
  <c r="S339" i="7"/>
  <c r="Q339" i="7"/>
  <c r="P339" i="7"/>
  <c r="O339" i="7"/>
  <c r="M339" i="7"/>
  <c r="L339" i="7"/>
  <c r="K339" i="7"/>
  <c r="Y338" i="7"/>
  <c r="X338" i="7"/>
  <c r="W338" i="7"/>
  <c r="U338" i="7"/>
  <c r="T338" i="7"/>
  <c r="S338" i="7"/>
  <c r="Q338" i="7"/>
  <c r="P338" i="7"/>
  <c r="O338" i="7"/>
  <c r="M338" i="7"/>
  <c r="L338" i="7"/>
  <c r="K338" i="7"/>
  <c r="Y337" i="7"/>
  <c r="X337" i="7"/>
  <c r="W337" i="7"/>
  <c r="U337" i="7"/>
  <c r="T337" i="7"/>
  <c r="S337" i="7"/>
  <c r="Q337" i="7"/>
  <c r="P337" i="7"/>
  <c r="O337" i="7"/>
  <c r="M337" i="7"/>
  <c r="L337" i="7"/>
  <c r="K337" i="7"/>
  <c r="X240" i="7"/>
  <c r="W240" i="7"/>
  <c r="U240" i="7"/>
  <c r="T240" i="7"/>
  <c r="S240" i="7"/>
  <c r="Q240" i="7"/>
  <c r="P240" i="7"/>
  <c r="O240" i="7"/>
  <c r="M240" i="7"/>
  <c r="L240" i="7"/>
  <c r="K240" i="7"/>
  <c r="Y239" i="7"/>
  <c r="X239" i="7"/>
  <c r="W239" i="7"/>
  <c r="U239" i="7"/>
  <c r="T239" i="7"/>
  <c r="S239" i="7"/>
  <c r="Q239" i="7"/>
  <c r="P239" i="7"/>
  <c r="O239" i="7"/>
  <c r="M239" i="7"/>
  <c r="L239" i="7"/>
  <c r="K239" i="7"/>
  <c r="Y238" i="7"/>
  <c r="X238" i="7"/>
  <c r="W238" i="7"/>
  <c r="U238" i="7"/>
  <c r="T238" i="7"/>
  <c r="S238" i="7"/>
  <c r="Q238" i="7"/>
  <c r="P238" i="7"/>
  <c r="O238" i="7"/>
  <c r="M238" i="7"/>
  <c r="L238" i="7"/>
  <c r="K238" i="7"/>
  <c r="Y237" i="7"/>
  <c r="X237" i="7"/>
  <c r="W237" i="7"/>
  <c r="U237" i="7"/>
  <c r="T237" i="7"/>
  <c r="S237" i="7"/>
  <c r="Q237" i="7"/>
  <c r="P237" i="7"/>
  <c r="O237" i="7"/>
  <c r="M237" i="7"/>
  <c r="L237" i="7"/>
  <c r="K237" i="7"/>
  <c r="Y236" i="7"/>
  <c r="X236" i="7"/>
  <c r="W236" i="7"/>
  <c r="U236" i="7"/>
  <c r="T236" i="7"/>
  <c r="S236" i="7"/>
  <c r="Q236" i="7"/>
  <c r="P236" i="7"/>
  <c r="O236" i="7"/>
  <c r="M236" i="7"/>
  <c r="L236" i="7"/>
  <c r="K236" i="7"/>
  <c r="Y235" i="7"/>
  <c r="X235" i="7"/>
  <c r="W235" i="7"/>
  <c r="U235" i="7"/>
  <c r="T235" i="7"/>
  <c r="S235" i="7"/>
  <c r="Q235" i="7"/>
  <c r="P235" i="7"/>
  <c r="O235" i="7"/>
  <c r="M235" i="7"/>
  <c r="L235" i="7"/>
  <c r="K235" i="7"/>
  <c r="Y234" i="7"/>
  <c r="X234" i="7"/>
  <c r="W234" i="7"/>
  <c r="U234" i="7"/>
  <c r="T234" i="7"/>
  <c r="S234" i="7"/>
  <c r="Q234" i="7"/>
  <c r="P234" i="7"/>
  <c r="O234" i="7"/>
  <c r="M234" i="7"/>
  <c r="L234" i="7"/>
  <c r="K234" i="7"/>
  <c r="Y233" i="7"/>
  <c r="X233" i="7"/>
  <c r="W233" i="7"/>
  <c r="U233" i="7"/>
  <c r="T233" i="7"/>
  <c r="S233" i="7"/>
  <c r="Q233" i="7"/>
  <c r="P233" i="7"/>
  <c r="O233" i="7"/>
  <c r="M233" i="7"/>
  <c r="L233" i="7"/>
  <c r="K233" i="7"/>
  <c r="Y232" i="7"/>
  <c r="X232" i="7"/>
  <c r="W232" i="7"/>
  <c r="U232" i="7"/>
  <c r="T232" i="7"/>
  <c r="S232" i="7"/>
  <c r="Q232" i="7"/>
  <c r="P232" i="7"/>
  <c r="O232" i="7"/>
  <c r="M232" i="7"/>
  <c r="L232" i="7"/>
  <c r="K232" i="7"/>
  <c r="Y231" i="7"/>
  <c r="X231" i="7"/>
  <c r="W231" i="7"/>
  <c r="U231" i="7"/>
  <c r="T231" i="7"/>
  <c r="S231" i="7"/>
  <c r="Q231" i="7"/>
  <c r="P231" i="7"/>
  <c r="O231" i="7"/>
  <c r="M231" i="7"/>
  <c r="L231" i="7"/>
  <c r="K231" i="7"/>
  <c r="Y230" i="7"/>
  <c r="X230" i="7"/>
  <c r="W230" i="7"/>
  <c r="U230" i="7"/>
  <c r="T230" i="7"/>
  <c r="S230" i="7"/>
  <c r="Q230" i="7"/>
  <c r="P230" i="7"/>
  <c r="O230" i="7"/>
  <c r="M230" i="7"/>
  <c r="L230" i="7"/>
  <c r="K230" i="7"/>
  <c r="Y229" i="7"/>
  <c r="X229" i="7"/>
  <c r="W229" i="7"/>
  <c r="U229" i="7"/>
  <c r="T229" i="7"/>
  <c r="S229" i="7"/>
  <c r="Q229" i="7"/>
  <c r="P229" i="7"/>
  <c r="O229" i="7"/>
  <c r="M229" i="7"/>
  <c r="L229" i="7"/>
  <c r="K229" i="7"/>
  <c r="Y280" i="7"/>
  <c r="X280" i="7"/>
  <c r="W280" i="7"/>
  <c r="U280" i="7"/>
  <c r="T280" i="7"/>
  <c r="S280" i="7"/>
  <c r="Q280" i="7"/>
  <c r="P280" i="7"/>
  <c r="O280" i="7"/>
  <c r="M280" i="7"/>
  <c r="L280" i="7"/>
  <c r="K280" i="7"/>
  <c r="Y279" i="7"/>
  <c r="X279" i="7"/>
  <c r="W279" i="7"/>
  <c r="U279" i="7"/>
  <c r="T279" i="7"/>
  <c r="S279" i="7"/>
  <c r="Q279" i="7"/>
  <c r="P279" i="7"/>
  <c r="O279" i="7"/>
  <c r="M279" i="7"/>
  <c r="L279" i="7"/>
  <c r="K279" i="7"/>
  <c r="Y278" i="7"/>
  <c r="X278" i="7"/>
  <c r="W278" i="7"/>
  <c r="U278" i="7"/>
  <c r="T278" i="7"/>
  <c r="S278" i="7"/>
  <c r="Q278" i="7"/>
  <c r="P278" i="7"/>
  <c r="O278" i="7"/>
  <c r="M278" i="7"/>
  <c r="L278" i="7"/>
  <c r="K278" i="7"/>
  <c r="Y277" i="7"/>
  <c r="X277" i="7"/>
  <c r="W277" i="7"/>
  <c r="U277" i="7"/>
  <c r="T277" i="7"/>
  <c r="S277" i="7"/>
  <c r="Q277" i="7"/>
  <c r="P277" i="7"/>
  <c r="O277" i="7"/>
  <c r="M277" i="7"/>
  <c r="L277" i="7"/>
  <c r="K277" i="7"/>
  <c r="Y276" i="7"/>
  <c r="X276" i="7"/>
  <c r="W276" i="7"/>
  <c r="U276" i="7"/>
  <c r="T276" i="7"/>
  <c r="S276" i="7"/>
  <c r="Q276" i="7"/>
  <c r="P276" i="7"/>
  <c r="O276" i="7"/>
  <c r="M276" i="7"/>
  <c r="L276" i="7"/>
  <c r="K276" i="7"/>
  <c r="Y254" i="7"/>
  <c r="X254" i="7"/>
  <c r="W254" i="7"/>
  <c r="U254" i="7"/>
  <c r="T254" i="7"/>
  <c r="S254" i="7"/>
  <c r="Q254" i="7"/>
  <c r="P254" i="7"/>
  <c r="O254" i="7"/>
  <c r="M254" i="7"/>
  <c r="L254" i="7"/>
  <c r="K254" i="7"/>
  <c r="Y253" i="7"/>
  <c r="X253" i="7"/>
  <c r="W253" i="7"/>
  <c r="U253" i="7"/>
  <c r="T253" i="7"/>
  <c r="S253" i="7"/>
  <c r="Q253" i="7"/>
  <c r="P253" i="7"/>
  <c r="O253" i="7"/>
  <c r="M253" i="7"/>
  <c r="L253" i="7"/>
  <c r="K253" i="7"/>
  <c r="Y252" i="7"/>
  <c r="X252" i="7"/>
  <c r="W252" i="7"/>
  <c r="U252" i="7"/>
  <c r="T252" i="7"/>
  <c r="S252" i="7"/>
  <c r="Q252" i="7"/>
  <c r="P252" i="7"/>
  <c r="O252" i="7"/>
  <c r="M252" i="7"/>
  <c r="L252" i="7"/>
  <c r="K252" i="7"/>
  <c r="Y251" i="7"/>
  <c r="X251" i="7"/>
  <c r="W251" i="7"/>
  <c r="U251" i="7"/>
  <c r="T251" i="7"/>
  <c r="S251" i="7"/>
  <c r="Q251" i="7"/>
  <c r="P251" i="7"/>
  <c r="O251" i="7"/>
  <c r="M251" i="7"/>
  <c r="L251" i="7"/>
  <c r="K251" i="7"/>
  <c r="Y250" i="7"/>
  <c r="X250" i="7"/>
  <c r="W250" i="7"/>
  <c r="U250" i="7"/>
  <c r="T250" i="7"/>
  <c r="S250" i="7"/>
  <c r="Q250" i="7"/>
  <c r="P250" i="7"/>
  <c r="O250" i="7"/>
  <c r="M250" i="7"/>
  <c r="L250" i="7"/>
  <c r="K250" i="7"/>
  <c r="Y249" i="7"/>
  <c r="X249" i="7"/>
  <c r="W249" i="7"/>
  <c r="U249" i="7"/>
  <c r="T249" i="7"/>
  <c r="S249" i="7"/>
  <c r="Q249" i="7"/>
  <c r="P249" i="7"/>
  <c r="O249" i="7"/>
  <c r="M249" i="7"/>
  <c r="L249" i="7"/>
  <c r="K249" i="7"/>
  <c r="Y248" i="7"/>
  <c r="X248" i="7"/>
  <c r="W248" i="7"/>
  <c r="U248" i="7"/>
  <c r="T248" i="7"/>
  <c r="S248" i="7"/>
  <c r="Q248" i="7"/>
  <c r="P248" i="7"/>
  <c r="O248" i="7"/>
  <c r="M248" i="7"/>
  <c r="L248" i="7"/>
  <c r="K248" i="7"/>
  <c r="Y247" i="7"/>
  <c r="X247" i="7"/>
  <c r="W247" i="7"/>
  <c r="U247" i="7"/>
  <c r="T247" i="7"/>
  <c r="S247" i="7"/>
  <c r="Q247" i="7"/>
  <c r="P247" i="7"/>
  <c r="O247" i="7"/>
  <c r="M247" i="7"/>
  <c r="L247" i="7"/>
  <c r="K247" i="7"/>
  <c r="Y246" i="7"/>
  <c r="X246" i="7"/>
  <c r="W246" i="7"/>
  <c r="U246" i="7"/>
  <c r="T246" i="7"/>
  <c r="S246" i="7"/>
  <c r="Q246" i="7"/>
  <c r="P246" i="7"/>
  <c r="O246" i="7"/>
  <c r="M246" i="7"/>
  <c r="L246" i="7"/>
  <c r="K246" i="7"/>
  <c r="Y245" i="7"/>
  <c r="X245" i="7"/>
  <c r="W245" i="7"/>
  <c r="U245" i="7"/>
  <c r="T245" i="7"/>
  <c r="S245" i="7"/>
  <c r="Q245" i="7"/>
  <c r="P245" i="7"/>
  <c r="O245" i="7"/>
  <c r="M245" i="7"/>
  <c r="L245" i="7"/>
  <c r="K245" i="7"/>
  <c r="Y244" i="7"/>
  <c r="X244" i="7"/>
  <c r="W244" i="7"/>
  <c r="U244" i="7"/>
  <c r="T244" i="7"/>
  <c r="S244" i="7"/>
  <c r="Q244" i="7"/>
  <c r="P244" i="7"/>
  <c r="O244" i="7"/>
  <c r="M244" i="7"/>
  <c r="L244" i="7"/>
  <c r="K244" i="7"/>
  <c r="Y217" i="7"/>
  <c r="X217" i="7"/>
  <c r="W217" i="7"/>
  <c r="U217" i="7"/>
  <c r="T217" i="7"/>
  <c r="S217" i="7"/>
  <c r="Q217" i="7"/>
  <c r="P217" i="7"/>
  <c r="O217" i="7"/>
  <c r="M217" i="7"/>
  <c r="L217" i="7"/>
  <c r="K217" i="7"/>
  <c r="Y216" i="7"/>
  <c r="X216" i="7"/>
  <c r="W216" i="7"/>
  <c r="U216" i="7"/>
  <c r="T216" i="7"/>
  <c r="S216" i="7"/>
  <c r="Q216" i="7"/>
  <c r="P216" i="7"/>
  <c r="O216" i="7"/>
  <c r="M216" i="7"/>
  <c r="L216" i="7"/>
  <c r="K216" i="7"/>
  <c r="Y215" i="7"/>
  <c r="X215" i="7"/>
  <c r="W215" i="7"/>
  <c r="U215" i="7"/>
  <c r="T215" i="7"/>
  <c r="S215" i="7"/>
  <c r="Q215" i="7"/>
  <c r="P215" i="7"/>
  <c r="O215" i="7"/>
  <c r="M215" i="7"/>
  <c r="L215" i="7"/>
  <c r="K215" i="7"/>
  <c r="Y214" i="7"/>
  <c r="X214" i="7"/>
  <c r="W214" i="7"/>
  <c r="U214" i="7"/>
  <c r="T214" i="7"/>
  <c r="S214" i="7"/>
  <c r="Q214" i="7"/>
  <c r="P214" i="7"/>
  <c r="O214" i="7"/>
  <c r="M214" i="7"/>
  <c r="L214" i="7"/>
  <c r="K214" i="7"/>
  <c r="Y213" i="7"/>
  <c r="X213" i="7"/>
  <c r="W213" i="7"/>
  <c r="U213" i="7"/>
  <c r="T213" i="7"/>
  <c r="S213" i="7"/>
  <c r="Q213" i="7"/>
  <c r="P213" i="7"/>
  <c r="O213" i="7"/>
  <c r="M213" i="7"/>
  <c r="L213" i="7"/>
  <c r="K213" i="7"/>
  <c r="Y212" i="7"/>
  <c r="X212" i="7"/>
  <c r="W212" i="7"/>
  <c r="U212" i="7"/>
  <c r="T212" i="7"/>
  <c r="S212" i="7"/>
  <c r="Q212" i="7"/>
  <c r="P212" i="7"/>
  <c r="O212" i="7"/>
  <c r="M212" i="7"/>
  <c r="L212" i="7"/>
  <c r="K212" i="7"/>
  <c r="P102" i="7"/>
  <c r="P103" i="7"/>
  <c r="P104" i="7"/>
  <c r="P105" i="7"/>
  <c r="P106" i="7"/>
  <c r="P107" i="7"/>
  <c r="P108" i="7"/>
  <c r="P109" i="7"/>
  <c r="P110" i="7"/>
  <c r="P111" i="7"/>
  <c r="P112" i="7"/>
  <c r="O102" i="7"/>
  <c r="O103" i="7"/>
  <c r="O104" i="7"/>
  <c r="O105" i="7"/>
  <c r="O106" i="7"/>
  <c r="O107" i="7"/>
  <c r="O108" i="7"/>
  <c r="O109" i="7"/>
  <c r="O110" i="7"/>
  <c r="O111" i="7"/>
  <c r="O112" i="7"/>
  <c r="M102" i="7"/>
  <c r="M103" i="7"/>
  <c r="M104" i="7"/>
  <c r="M105" i="7"/>
  <c r="M106" i="7"/>
  <c r="M107" i="7"/>
  <c r="M108" i="7"/>
  <c r="M109" i="7"/>
  <c r="M110" i="7"/>
  <c r="M111" i="7"/>
  <c r="M112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Y110" i="7"/>
  <c r="W110" i="7"/>
  <c r="X110" i="7"/>
  <c r="S110" i="7"/>
  <c r="T110" i="7"/>
  <c r="U110" i="7"/>
  <c r="Q110" i="7"/>
  <c r="W109" i="7"/>
  <c r="X109" i="7"/>
  <c r="Y109" i="7"/>
  <c r="S109" i="7"/>
  <c r="T109" i="7"/>
  <c r="U109" i="7"/>
  <c r="Q109" i="7"/>
  <c r="W107" i="7"/>
  <c r="X107" i="7"/>
  <c r="Y107" i="7"/>
  <c r="S107" i="7"/>
  <c r="T107" i="7"/>
  <c r="U107" i="7"/>
  <c r="Q107" i="7"/>
  <c r="W106" i="7"/>
  <c r="X106" i="7"/>
  <c r="Y106" i="7"/>
  <c r="S106" i="7"/>
  <c r="T106" i="7"/>
  <c r="U106" i="7"/>
  <c r="Q106" i="7"/>
  <c r="W105" i="7"/>
  <c r="X105" i="7"/>
  <c r="Y105" i="7"/>
  <c r="S105" i="7"/>
  <c r="T105" i="7"/>
  <c r="U105" i="7"/>
  <c r="Q105" i="7"/>
  <c r="W104" i="7"/>
  <c r="X104" i="7"/>
  <c r="Y104" i="7"/>
  <c r="S104" i="7"/>
  <c r="T104" i="7"/>
  <c r="U104" i="7"/>
  <c r="Q104" i="7"/>
  <c r="W103" i="7"/>
  <c r="X103" i="7"/>
  <c r="Y103" i="7"/>
  <c r="S103" i="7"/>
  <c r="T103" i="7"/>
  <c r="U103" i="7"/>
  <c r="Q103" i="7"/>
  <c r="W102" i="7"/>
  <c r="X102" i="7"/>
  <c r="Y102" i="7"/>
  <c r="S102" i="7"/>
  <c r="T102" i="7"/>
  <c r="U102" i="7"/>
  <c r="Q102" i="7"/>
  <c r="Y69" i="7"/>
  <c r="Y70" i="7"/>
  <c r="Y71" i="7"/>
  <c r="Y72" i="7"/>
  <c r="X69" i="7"/>
  <c r="X70" i="7"/>
  <c r="X71" i="7"/>
  <c r="X72" i="7"/>
  <c r="W69" i="7"/>
  <c r="W70" i="7"/>
  <c r="W71" i="7"/>
  <c r="U69" i="7"/>
  <c r="U70" i="7"/>
  <c r="U71" i="7"/>
  <c r="T69" i="7"/>
  <c r="T70" i="7"/>
  <c r="T71" i="7"/>
  <c r="S69" i="7"/>
  <c r="S70" i="7"/>
  <c r="S71" i="7"/>
  <c r="Q69" i="7"/>
  <c r="Q70" i="7"/>
  <c r="Q71" i="7"/>
  <c r="P69" i="7"/>
  <c r="P70" i="7"/>
  <c r="P71" i="7"/>
  <c r="O69" i="7"/>
  <c r="O70" i="7"/>
  <c r="O71" i="7"/>
  <c r="M69" i="7"/>
  <c r="M70" i="7"/>
  <c r="M71" i="7"/>
  <c r="L69" i="7"/>
  <c r="L70" i="7"/>
  <c r="L71" i="7"/>
  <c r="K69" i="7"/>
  <c r="K70" i="7"/>
  <c r="K71" i="7"/>
  <c r="U328" i="2" l="1"/>
  <c r="T366" i="2"/>
  <c r="P379" i="2"/>
  <c r="P380" i="2"/>
  <c r="O379" i="2"/>
  <c r="O380" i="2"/>
  <c r="N379" i="2"/>
  <c r="N380" i="2"/>
  <c r="P97" i="2"/>
  <c r="P98" i="2"/>
  <c r="P99" i="2"/>
  <c r="P100" i="2"/>
  <c r="P101" i="2"/>
  <c r="P102" i="2"/>
  <c r="P103" i="2"/>
  <c r="P104" i="2"/>
  <c r="P105" i="2"/>
  <c r="O97" i="2"/>
  <c r="O98" i="2"/>
  <c r="O99" i="2"/>
  <c r="O100" i="2"/>
  <c r="O101" i="2"/>
  <c r="O102" i="2"/>
  <c r="O103" i="2"/>
  <c r="O104" i="2"/>
  <c r="O105" i="2"/>
  <c r="N97" i="2"/>
  <c r="N98" i="2"/>
  <c r="N99" i="2"/>
  <c r="N100" i="2"/>
  <c r="N101" i="2"/>
  <c r="N102" i="2"/>
  <c r="N103" i="2"/>
  <c r="N104" i="2"/>
  <c r="N105" i="2"/>
  <c r="R97" i="2" l="1"/>
  <c r="U97" i="2" s="1"/>
  <c r="Q97" i="2"/>
  <c r="T97" i="2" s="1"/>
  <c r="S97" i="2"/>
  <c r="V97" i="2" s="1"/>
  <c r="P374" i="2"/>
  <c r="P375" i="2"/>
  <c r="P376" i="2"/>
  <c r="P377" i="2"/>
  <c r="O374" i="2"/>
  <c r="O375" i="2"/>
  <c r="O376" i="2"/>
  <c r="O377" i="2"/>
  <c r="N374" i="2"/>
  <c r="N375" i="2"/>
  <c r="N376" i="2"/>
  <c r="N377" i="2"/>
  <c r="P349" i="2"/>
  <c r="P350" i="2"/>
  <c r="P351" i="2"/>
  <c r="P352" i="2"/>
  <c r="P353" i="2"/>
  <c r="P354" i="2"/>
  <c r="P355" i="2"/>
  <c r="O349" i="2"/>
  <c r="O350" i="2"/>
  <c r="O351" i="2"/>
  <c r="O352" i="2"/>
  <c r="O353" i="2"/>
  <c r="O354" i="2"/>
  <c r="O355" i="2"/>
  <c r="N349" i="2"/>
  <c r="N350" i="2"/>
  <c r="N351" i="2"/>
  <c r="N352" i="2"/>
  <c r="N353" i="2"/>
  <c r="N354" i="2"/>
  <c r="N355" i="2"/>
  <c r="P347" i="2"/>
  <c r="O347" i="2"/>
  <c r="N347" i="2"/>
  <c r="P346" i="2"/>
  <c r="O346" i="2"/>
  <c r="N346" i="2"/>
  <c r="P345" i="2"/>
  <c r="O345" i="2"/>
  <c r="N345" i="2"/>
  <c r="Q345" i="2" l="1"/>
  <c r="T345" i="2" s="1"/>
  <c r="S345" i="2"/>
  <c r="V345" i="2" s="1"/>
  <c r="R345" i="2"/>
  <c r="U345" i="2" s="1"/>
  <c r="P226" i="2" l="1"/>
  <c r="P227" i="2"/>
  <c r="P228" i="2"/>
  <c r="P229" i="2"/>
  <c r="P230" i="2"/>
  <c r="P231" i="2"/>
  <c r="P232" i="2"/>
  <c r="O226" i="2"/>
  <c r="O227" i="2"/>
  <c r="O228" i="2"/>
  <c r="O229" i="2"/>
  <c r="O230" i="2"/>
  <c r="O231" i="2"/>
  <c r="O232" i="2"/>
  <c r="N226" i="2"/>
  <c r="N227" i="2"/>
  <c r="N228" i="2"/>
  <c r="N229" i="2"/>
  <c r="N230" i="2"/>
  <c r="N231" i="2"/>
  <c r="N232" i="2"/>
  <c r="P70" i="2"/>
  <c r="P71" i="2"/>
  <c r="P72" i="2"/>
  <c r="P73" i="2"/>
  <c r="O70" i="2"/>
  <c r="O71" i="2"/>
  <c r="O72" i="2"/>
  <c r="O73" i="2"/>
  <c r="N70" i="2"/>
  <c r="N71" i="2"/>
  <c r="N72" i="2"/>
  <c r="N73" i="2"/>
  <c r="R225" i="2" l="1"/>
  <c r="U225" i="2" s="1"/>
  <c r="Q225" i="2"/>
  <c r="T225" i="2" s="1"/>
  <c r="S225" i="2"/>
  <c r="V225" i="2" s="1"/>
  <c r="Y121" i="7"/>
  <c r="X121" i="7"/>
  <c r="W121" i="7"/>
  <c r="U121" i="7"/>
  <c r="T121" i="7"/>
  <c r="S121" i="7"/>
  <c r="Q121" i="7"/>
  <c r="P121" i="7"/>
  <c r="O121" i="7"/>
  <c r="M121" i="7"/>
  <c r="L121" i="7"/>
  <c r="K121" i="7"/>
  <c r="Y120" i="7"/>
  <c r="X120" i="7"/>
  <c r="W120" i="7"/>
  <c r="U120" i="7"/>
  <c r="T120" i="7"/>
  <c r="S120" i="7"/>
  <c r="Q120" i="7"/>
  <c r="P120" i="7"/>
  <c r="O120" i="7"/>
  <c r="M120" i="7"/>
  <c r="L120" i="7"/>
  <c r="K120" i="7"/>
  <c r="Y119" i="7"/>
  <c r="X119" i="7"/>
  <c r="W119" i="7"/>
  <c r="U119" i="7"/>
  <c r="T119" i="7"/>
  <c r="S119" i="7"/>
  <c r="Q119" i="7"/>
  <c r="P119" i="7"/>
  <c r="O119" i="7"/>
  <c r="M119" i="7"/>
  <c r="L119" i="7"/>
  <c r="K119" i="7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381" i="2"/>
  <c r="S381" i="2" s="1"/>
  <c r="V381" i="2" s="1"/>
  <c r="O381" i="2"/>
  <c r="R381" i="2" s="1"/>
  <c r="U381" i="2" s="1"/>
  <c r="N381" i="2"/>
  <c r="Q381" i="2" s="1"/>
  <c r="T381" i="2" s="1"/>
  <c r="Y395" i="7"/>
  <c r="X395" i="7"/>
  <c r="W395" i="7"/>
  <c r="U395" i="7"/>
  <c r="T395" i="7"/>
  <c r="S395" i="7"/>
  <c r="Q395" i="7"/>
  <c r="P395" i="7"/>
  <c r="O395" i="7"/>
  <c r="M395" i="7"/>
  <c r="L395" i="7"/>
  <c r="K395" i="7"/>
  <c r="P175" i="2"/>
  <c r="S175" i="2" s="1"/>
  <c r="V175" i="2" s="1"/>
  <c r="O175" i="2"/>
  <c r="R175" i="2" s="1"/>
  <c r="U175" i="2" s="1"/>
  <c r="N175" i="2"/>
  <c r="Q175" i="2" s="1"/>
  <c r="T175" i="2" s="1"/>
  <c r="Y78" i="7"/>
  <c r="X78" i="7"/>
  <c r="W78" i="7"/>
  <c r="U78" i="7"/>
  <c r="T78" i="7"/>
  <c r="S78" i="7"/>
  <c r="Q78" i="7"/>
  <c r="P78" i="7"/>
  <c r="O78" i="7"/>
  <c r="M78" i="7"/>
  <c r="L78" i="7"/>
  <c r="K78" i="7"/>
  <c r="Q247" i="2" l="1"/>
  <c r="T247" i="2" s="1"/>
  <c r="S247" i="2"/>
  <c r="V247" i="2" s="1"/>
  <c r="R247" i="2"/>
  <c r="U247" i="2" s="1"/>
  <c r="P264" i="2"/>
  <c r="S264" i="2" s="1"/>
  <c r="V264" i="2" s="1"/>
  <c r="O264" i="2"/>
  <c r="R264" i="2" s="1"/>
  <c r="U264" i="2" s="1"/>
  <c r="N264" i="2"/>
  <c r="Q264" i="2" s="1"/>
  <c r="T264" i="2" s="1"/>
  <c r="Y294" i="7"/>
  <c r="X294" i="7"/>
  <c r="W294" i="7"/>
  <c r="U294" i="7"/>
  <c r="T294" i="7"/>
  <c r="S294" i="7"/>
  <c r="Q294" i="7"/>
  <c r="P294" i="7"/>
  <c r="O294" i="7"/>
  <c r="M294" i="7"/>
  <c r="L294" i="7"/>
  <c r="K294" i="7"/>
  <c r="N194" i="2"/>
  <c r="Q194" i="2" s="1"/>
  <c r="T194" i="2" s="1"/>
  <c r="O194" i="2"/>
  <c r="R194" i="2" s="1"/>
  <c r="U194" i="2" s="1"/>
  <c r="P194" i="2"/>
  <c r="S194" i="2" s="1"/>
  <c r="V194" i="2" s="1"/>
  <c r="Y394" i="7" l="1"/>
  <c r="X394" i="7"/>
  <c r="W394" i="7"/>
  <c r="U394" i="7"/>
  <c r="T394" i="7"/>
  <c r="S394" i="7"/>
  <c r="Q394" i="7"/>
  <c r="P394" i="7"/>
  <c r="O394" i="7"/>
  <c r="M394" i="7"/>
  <c r="L394" i="7"/>
  <c r="K394" i="7"/>
  <c r="Y411" i="7"/>
  <c r="X411" i="7"/>
  <c r="W411" i="7"/>
  <c r="U411" i="7"/>
  <c r="T411" i="7"/>
  <c r="S411" i="7"/>
  <c r="Q411" i="7"/>
  <c r="P411" i="7"/>
  <c r="O411" i="7"/>
  <c r="M411" i="7"/>
  <c r="L411" i="7"/>
  <c r="K411" i="7"/>
  <c r="Y393" i="7"/>
  <c r="X393" i="7"/>
  <c r="W393" i="7"/>
  <c r="U393" i="7"/>
  <c r="T393" i="7"/>
  <c r="S393" i="7"/>
  <c r="Q393" i="7"/>
  <c r="P393" i="7"/>
  <c r="O393" i="7"/>
  <c r="M393" i="7"/>
  <c r="L393" i="7"/>
  <c r="K393" i="7"/>
  <c r="Y392" i="7"/>
  <c r="X392" i="7"/>
  <c r="W392" i="7"/>
  <c r="U392" i="7"/>
  <c r="T392" i="7"/>
  <c r="S392" i="7"/>
  <c r="Q392" i="7"/>
  <c r="P392" i="7"/>
  <c r="O392" i="7"/>
  <c r="M392" i="7"/>
  <c r="L392" i="7"/>
  <c r="K392" i="7"/>
  <c r="Y391" i="7"/>
  <c r="X391" i="7"/>
  <c r="W391" i="7"/>
  <c r="U391" i="7"/>
  <c r="T391" i="7"/>
  <c r="S391" i="7"/>
  <c r="Q391" i="7"/>
  <c r="P391" i="7"/>
  <c r="O391" i="7"/>
  <c r="M391" i="7"/>
  <c r="L391" i="7"/>
  <c r="K391" i="7"/>
  <c r="K359" i="7"/>
  <c r="L359" i="7"/>
  <c r="M359" i="7"/>
  <c r="O359" i="7"/>
  <c r="P359" i="7"/>
  <c r="Q359" i="7"/>
  <c r="S359" i="7"/>
  <c r="T359" i="7"/>
  <c r="U359" i="7"/>
  <c r="W359" i="7"/>
  <c r="X359" i="7"/>
  <c r="Y359" i="7"/>
  <c r="Y355" i="7"/>
  <c r="X355" i="7"/>
  <c r="W355" i="7"/>
  <c r="U355" i="7"/>
  <c r="T355" i="7"/>
  <c r="S355" i="7"/>
  <c r="Q355" i="7"/>
  <c r="P355" i="7"/>
  <c r="O355" i="7"/>
  <c r="M355" i="7"/>
  <c r="L355" i="7"/>
  <c r="K355" i="7"/>
  <c r="Y354" i="7"/>
  <c r="X354" i="7"/>
  <c r="W354" i="7"/>
  <c r="U354" i="7"/>
  <c r="T354" i="7"/>
  <c r="S354" i="7"/>
  <c r="Q354" i="7"/>
  <c r="P354" i="7"/>
  <c r="O354" i="7"/>
  <c r="M354" i="7"/>
  <c r="L354" i="7"/>
  <c r="K354" i="7"/>
  <c r="Y353" i="7"/>
  <c r="X353" i="7"/>
  <c r="W353" i="7"/>
  <c r="U353" i="7"/>
  <c r="T353" i="7"/>
  <c r="S353" i="7"/>
  <c r="Q353" i="7"/>
  <c r="P353" i="7"/>
  <c r="O353" i="7"/>
  <c r="M353" i="7"/>
  <c r="L353" i="7"/>
  <c r="K353" i="7"/>
  <c r="Y352" i="7"/>
  <c r="X352" i="7"/>
  <c r="W352" i="7"/>
  <c r="U352" i="7"/>
  <c r="T352" i="7"/>
  <c r="S352" i="7"/>
  <c r="Q352" i="7"/>
  <c r="P352" i="7"/>
  <c r="O352" i="7"/>
  <c r="M352" i="7"/>
  <c r="L352" i="7"/>
  <c r="K352" i="7"/>
  <c r="Y351" i="7"/>
  <c r="X351" i="7"/>
  <c r="W351" i="7"/>
  <c r="U351" i="7"/>
  <c r="T351" i="7"/>
  <c r="S351" i="7"/>
  <c r="Q351" i="7"/>
  <c r="P351" i="7"/>
  <c r="O351" i="7"/>
  <c r="M351" i="7"/>
  <c r="L351" i="7"/>
  <c r="K351" i="7"/>
  <c r="Y350" i="7"/>
  <c r="X350" i="7"/>
  <c r="W350" i="7"/>
  <c r="U350" i="7"/>
  <c r="T350" i="7"/>
  <c r="S350" i="7"/>
  <c r="Q350" i="7"/>
  <c r="P350" i="7"/>
  <c r="O350" i="7"/>
  <c r="M350" i="7"/>
  <c r="L350" i="7"/>
  <c r="K350" i="7"/>
  <c r="Y349" i="7"/>
  <c r="X349" i="7"/>
  <c r="W349" i="7"/>
  <c r="U349" i="7"/>
  <c r="T349" i="7"/>
  <c r="S349" i="7"/>
  <c r="Q349" i="7"/>
  <c r="P349" i="7"/>
  <c r="O349" i="7"/>
  <c r="M349" i="7"/>
  <c r="L349" i="7"/>
  <c r="K349" i="7"/>
  <c r="Y348" i="7"/>
  <c r="X348" i="7"/>
  <c r="W348" i="7"/>
  <c r="U348" i="7"/>
  <c r="T348" i="7"/>
  <c r="S348" i="7"/>
  <c r="Q348" i="7"/>
  <c r="P348" i="7"/>
  <c r="O348" i="7"/>
  <c r="M348" i="7"/>
  <c r="L348" i="7"/>
  <c r="K348" i="7"/>
  <c r="Y347" i="7"/>
  <c r="X347" i="7"/>
  <c r="W347" i="7"/>
  <c r="U347" i="7"/>
  <c r="T347" i="7"/>
  <c r="S347" i="7"/>
  <c r="Q347" i="7"/>
  <c r="P347" i="7"/>
  <c r="O347" i="7"/>
  <c r="M347" i="7"/>
  <c r="L347" i="7"/>
  <c r="K347" i="7"/>
  <c r="Y346" i="7"/>
  <c r="X346" i="7"/>
  <c r="W346" i="7"/>
  <c r="U346" i="7"/>
  <c r="T346" i="7"/>
  <c r="S346" i="7"/>
  <c r="Q346" i="7"/>
  <c r="P346" i="7"/>
  <c r="O346" i="7"/>
  <c r="M346" i="7"/>
  <c r="L346" i="7"/>
  <c r="K346" i="7"/>
  <c r="Y345" i="7"/>
  <c r="X345" i="7"/>
  <c r="W345" i="7"/>
  <c r="U345" i="7"/>
  <c r="T345" i="7"/>
  <c r="S345" i="7"/>
  <c r="Q345" i="7"/>
  <c r="P345" i="7"/>
  <c r="O345" i="7"/>
  <c r="M345" i="7"/>
  <c r="L345" i="7"/>
  <c r="K345" i="7"/>
  <c r="Y344" i="7"/>
  <c r="X344" i="7"/>
  <c r="W344" i="7"/>
  <c r="U344" i="7"/>
  <c r="T344" i="7"/>
  <c r="S344" i="7"/>
  <c r="Q344" i="7"/>
  <c r="P344" i="7"/>
  <c r="O344" i="7"/>
  <c r="M344" i="7"/>
  <c r="L344" i="7"/>
  <c r="K344" i="7"/>
  <c r="Y343" i="7"/>
  <c r="X343" i="7"/>
  <c r="W343" i="7"/>
  <c r="U343" i="7"/>
  <c r="T343" i="7"/>
  <c r="S343" i="7"/>
  <c r="Q343" i="7"/>
  <c r="P343" i="7"/>
  <c r="O343" i="7"/>
  <c r="M343" i="7"/>
  <c r="L343" i="7"/>
  <c r="K343" i="7"/>
  <c r="Y342" i="7"/>
  <c r="X342" i="7"/>
  <c r="W342" i="7"/>
  <c r="U342" i="7"/>
  <c r="T342" i="7"/>
  <c r="S342" i="7"/>
  <c r="Q342" i="7"/>
  <c r="P342" i="7"/>
  <c r="O342" i="7"/>
  <c r="M342" i="7"/>
  <c r="L342" i="7"/>
  <c r="K342" i="7"/>
  <c r="P301" i="2"/>
  <c r="O301" i="2"/>
  <c r="N301" i="2"/>
  <c r="P300" i="2"/>
  <c r="O300" i="2"/>
  <c r="N300" i="2"/>
  <c r="Y333" i="7"/>
  <c r="X333" i="7"/>
  <c r="W333" i="7"/>
  <c r="U333" i="7"/>
  <c r="T333" i="7"/>
  <c r="S333" i="7"/>
  <c r="Q333" i="7"/>
  <c r="P333" i="7"/>
  <c r="O333" i="7"/>
  <c r="M333" i="7"/>
  <c r="L333" i="7"/>
  <c r="K333" i="7"/>
  <c r="Y332" i="7"/>
  <c r="X332" i="7"/>
  <c r="W332" i="7"/>
  <c r="U332" i="7"/>
  <c r="T332" i="7"/>
  <c r="S332" i="7"/>
  <c r="Q332" i="7"/>
  <c r="P332" i="7"/>
  <c r="O332" i="7"/>
  <c r="M332" i="7"/>
  <c r="L332" i="7"/>
  <c r="K332" i="7"/>
  <c r="Y331" i="7"/>
  <c r="X331" i="7"/>
  <c r="W331" i="7"/>
  <c r="U331" i="7"/>
  <c r="T331" i="7"/>
  <c r="S331" i="7"/>
  <c r="Q331" i="7"/>
  <c r="P331" i="7"/>
  <c r="O331" i="7"/>
  <c r="M331" i="7"/>
  <c r="L331" i="7"/>
  <c r="K331" i="7"/>
  <c r="Y329" i="7"/>
  <c r="X329" i="7"/>
  <c r="W329" i="7"/>
  <c r="U329" i="7"/>
  <c r="T329" i="7"/>
  <c r="S329" i="7"/>
  <c r="Q329" i="7"/>
  <c r="P329" i="7"/>
  <c r="O329" i="7"/>
  <c r="M329" i="7"/>
  <c r="L329" i="7"/>
  <c r="K329" i="7"/>
  <c r="Y328" i="7"/>
  <c r="X328" i="7"/>
  <c r="W328" i="7"/>
  <c r="U328" i="7"/>
  <c r="T328" i="7"/>
  <c r="S328" i="7"/>
  <c r="Q328" i="7"/>
  <c r="P328" i="7"/>
  <c r="O328" i="7"/>
  <c r="M328" i="7"/>
  <c r="L328" i="7"/>
  <c r="K328" i="7"/>
  <c r="Y327" i="7"/>
  <c r="X327" i="7"/>
  <c r="W327" i="7"/>
  <c r="U327" i="7"/>
  <c r="T327" i="7"/>
  <c r="S327" i="7"/>
  <c r="Q327" i="7"/>
  <c r="P327" i="7"/>
  <c r="O327" i="7"/>
  <c r="M327" i="7"/>
  <c r="L327" i="7"/>
  <c r="K327" i="7"/>
  <c r="Y326" i="7"/>
  <c r="X326" i="7"/>
  <c r="W326" i="7"/>
  <c r="U326" i="7"/>
  <c r="T326" i="7"/>
  <c r="S326" i="7"/>
  <c r="Q326" i="7"/>
  <c r="P326" i="7"/>
  <c r="O326" i="7"/>
  <c r="M326" i="7"/>
  <c r="L326" i="7"/>
  <c r="K326" i="7"/>
  <c r="Y325" i="7"/>
  <c r="X325" i="7"/>
  <c r="W325" i="7"/>
  <c r="U325" i="7"/>
  <c r="T325" i="7"/>
  <c r="S325" i="7"/>
  <c r="Q325" i="7"/>
  <c r="P325" i="7"/>
  <c r="O325" i="7"/>
  <c r="M325" i="7"/>
  <c r="L325" i="7"/>
  <c r="K325" i="7"/>
  <c r="Y324" i="7"/>
  <c r="X324" i="7"/>
  <c r="W324" i="7"/>
  <c r="U324" i="7"/>
  <c r="T324" i="7"/>
  <c r="S324" i="7"/>
  <c r="Q324" i="7"/>
  <c r="P324" i="7"/>
  <c r="O324" i="7"/>
  <c r="M324" i="7"/>
  <c r="L324" i="7"/>
  <c r="K324" i="7"/>
  <c r="Y323" i="7"/>
  <c r="X323" i="7"/>
  <c r="W323" i="7"/>
  <c r="U323" i="7"/>
  <c r="T323" i="7"/>
  <c r="S323" i="7"/>
  <c r="Q323" i="7"/>
  <c r="P323" i="7"/>
  <c r="O323" i="7"/>
  <c r="M323" i="7"/>
  <c r="L323" i="7"/>
  <c r="K323" i="7"/>
  <c r="Y225" i="7"/>
  <c r="X225" i="7"/>
  <c r="W225" i="7"/>
  <c r="U225" i="7"/>
  <c r="T225" i="7"/>
  <c r="S225" i="7"/>
  <c r="Q225" i="7"/>
  <c r="P225" i="7"/>
  <c r="O225" i="7"/>
  <c r="M225" i="7"/>
  <c r="L225" i="7"/>
  <c r="K225" i="7"/>
  <c r="Y224" i="7"/>
  <c r="X224" i="7"/>
  <c r="W224" i="7"/>
  <c r="U224" i="7"/>
  <c r="T224" i="7"/>
  <c r="S224" i="7"/>
  <c r="Q224" i="7"/>
  <c r="P224" i="7"/>
  <c r="O224" i="7"/>
  <c r="M224" i="7"/>
  <c r="L224" i="7"/>
  <c r="K224" i="7"/>
  <c r="Y226" i="7"/>
  <c r="X226" i="7"/>
  <c r="W226" i="7"/>
  <c r="U226" i="7"/>
  <c r="T226" i="7"/>
  <c r="S226" i="7"/>
  <c r="Q226" i="7"/>
  <c r="P226" i="7"/>
  <c r="O226" i="7"/>
  <c r="M226" i="7"/>
  <c r="L226" i="7"/>
  <c r="K226" i="7"/>
  <c r="Y227" i="7"/>
  <c r="X227" i="7"/>
  <c r="W227" i="7"/>
  <c r="U227" i="7"/>
  <c r="T227" i="7"/>
  <c r="S227" i="7"/>
  <c r="Q227" i="7"/>
  <c r="P227" i="7"/>
  <c r="O227" i="7"/>
  <c r="M227" i="7"/>
  <c r="L227" i="7"/>
  <c r="K227" i="7"/>
  <c r="Y228" i="7"/>
  <c r="X228" i="7"/>
  <c r="W228" i="7"/>
  <c r="U228" i="7"/>
  <c r="T228" i="7"/>
  <c r="S228" i="7"/>
  <c r="Q228" i="7"/>
  <c r="P228" i="7"/>
  <c r="O228" i="7"/>
  <c r="M228" i="7"/>
  <c r="L228" i="7"/>
  <c r="K228" i="7"/>
  <c r="Y223" i="7"/>
  <c r="X223" i="7"/>
  <c r="W223" i="7"/>
  <c r="U223" i="7"/>
  <c r="T223" i="7"/>
  <c r="S223" i="7"/>
  <c r="Q223" i="7"/>
  <c r="P223" i="7"/>
  <c r="O223" i="7"/>
  <c r="M223" i="7"/>
  <c r="L223" i="7"/>
  <c r="K223" i="7"/>
  <c r="Y293" i="7"/>
  <c r="X293" i="7"/>
  <c r="W293" i="7"/>
  <c r="U293" i="7"/>
  <c r="T293" i="7"/>
  <c r="S293" i="7"/>
  <c r="Q293" i="7"/>
  <c r="P293" i="7"/>
  <c r="O293" i="7"/>
  <c r="M293" i="7"/>
  <c r="L293" i="7"/>
  <c r="K293" i="7"/>
  <c r="Y292" i="7"/>
  <c r="X292" i="7"/>
  <c r="W292" i="7"/>
  <c r="U292" i="7"/>
  <c r="T292" i="7"/>
  <c r="S292" i="7"/>
  <c r="Q292" i="7"/>
  <c r="P292" i="7"/>
  <c r="O292" i="7"/>
  <c r="M292" i="7"/>
  <c r="L292" i="7"/>
  <c r="K292" i="7"/>
  <c r="Y291" i="7"/>
  <c r="X291" i="7"/>
  <c r="W291" i="7"/>
  <c r="U291" i="7"/>
  <c r="T291" i="7"/>
  <c r="S291" i="7"/>
  <c r="Q291" i="7"/>
  <c r="P291" i="7"/>
  <c r="O291" i="7"/>
  <c r="M291" i="7"/>
  <c r="L291" i="7"/>
  <c r="K291" i="7"/>
  <c r="Y290" i="7"/>
  <c r="X290" i="7"/>
  <c r="W290" i="7"/>
  <c r="U290" i="7"/>
  <c r="T290" i="7"/>
  <c r="S290" i="7"/>
  <c r="Q290" i="7"/>
  <c r="P290" i="7"/>
  <c r="O290" i="7"/>
  <c r="M290" i="7"/>
  <c r="L290" i="7"/>
  <c r="K290" i="7"/>
  <c r="Y289" i="7"/>
  <c r="X289" i="7"/>
  <c r="W289" i="7"/>
  <c r="U289" i="7"/>
  <c r="T289" i="7"/>
  <c r="S289" i="7"/>
  <c r="Q289" i="7"/>
  <c r="P289" i="7"/>
  <c r="O289" i="7"/>
  <c r="M289" i="7"/>
  <c r="L289" i="7"/>
  <c r="K289" i="7"/>
  <c r="Y288" i="7"/>
  <c r="X288" i="7"/>
  <c r="W288" i="7"/>
  <c r="U288" i="7"/>
  <c r="T288" i="7"/>
  <c r="S288" i="7"/>
  <c r="Q288" i="7"/>
  <c r="P288" i="7"/>
  <c r="O288" i="7"/>
  <c r="M288" i="7"/>
  <c r="L288" i="7"/>
  <c r="K288" i="7"/>
  <c r="Y287" i="7"/>
  <c r="X287" i="7"/>
  <c r="W287" i="7"/>
  <c r="U287" i="7"/>
  <c r="T287" i="7"/>
  <c r="S287" i="7"/>
  <c r="Q287" i="7"/>
  <c r="P287" i="7"/>
  <c r="O287" i="7"/>
  <c r="M287" i="7"/>
  <c r="L287" i="7"/>
  <c r="K287" i="7"/>
  <c r="Y286" i="7"/>
  <c r="X286" i="7"/>
  <c r="W286" i="7"/>
  <c r="U286" i="7"/>
  <c r="T286" i="7"/>
  <c r="S286" i="7"/>
  <c r="Q286" i="7"/>
  <c r="P286" i="7"/>
  <c r="O286" i="7"/>
  <c r="M286" i="7"/>
  <c r="L286" i="7"/>
  <c r="K286" i="7"/>
  <c r="Y285" i="7"/>
  <c r="X285" i="7"/>
  <c r="W285" i="7"/>
  <c r="U285" i="7"/>
  <c r="T285" i="7"/>
  <c r="S285" i="7"/>
  <c r="Q285" i="7"/>
  <c r="P285" i="7"/>
  <c r="O285" i="7"/>
  <c r="M285" i="7"/>
  <c r="L285" i="7"/>
  <c r="K285" i="7"/>
  <c r="Y281" i="7"/>
  <c r="X281" i="7"/>
  <c r="W281" i="7"/>
  <c r="U281" i="7"/>
  <c r="T281" i="7"/>
  <c r="S281" i="7"/>
  <c r="Q281" i="7"/>
  <c r="P281" i="7"/>
  <c r="O281" i="7"/>
  <c r="M281" i="7"/>
  <c r="L281" i="7"/>
  <c r="K281" i="7"/>
  <c r="Y275" i="7"/>
  <c r="X275" i="7"/>
  <c r="W275" i="7"/>
  <c r="U275" i="7"/>
  <c r="T275" i="7"/>
  <c r="S275" i="7"/>
  <c r="Q275" i="7"/>
  <c r="P275" i="7"/>
  <c r="O275" i="7"/>
  <c r="M275" i="7"/>
  <c r="L275" i="7"/>
  <c r="K275" i="7"/>
  <c r="Y274" i="7"/>
  <c r="X274" i="7"/>
  <c r="W274" i="7"/>
  <c r="U274" i="7"/>
  <c r="T274" i="7"/>
  <c r="S274" i="7"/>
  <c r="Q274" i="7"/>
  <c r="P274" i="7"/>
  <c r="O274" i="7"/>
  <c r="M274" i="7"/>
  <c r="L274" i="7"/>
  <c r="K274" i="7"/>
  <c r="Y273" i="7"/>
  <c r="X273" i="7"/>
  <c r="W273" i="7"/>
  <c r="U273" i="7"/>
  <c r="T273" i="7"/>
  <c r="S273" i="7"/>
  <c r="Q273" i="7"/>
  <c r="P273" i="7"/>
  <c r="O273" i="7"/>
  <c r="M273" i="7"/>
  <c r="L273" i="7"/>
  <c r="K273" i="7"/>
  <c r="Y272" i="7"/>
  <c r="X272" i="7"/>
  <c r="W272" i="7"/>
  <c r="U272" i="7"/>
  <c r="T272" i="7"/>
  <c r="S272" i="7"/>
  <c r="Q272" i="7"/>
  <c r="P272" i="7"/>
  <c r="O272" i="7"/>
  <c r="M272" i="7"/>
  <c r="L272" i="7"/>
  <c r="K272" i="7"/>
  <c r="Y271" i="7"/>
  <c r="X271" i="7"/>
  <c r="W271" i="7"/>
  <c r="U271" i="7"/>
  <c r="T271" i="7"/>
  <c r="S271" i="7"/>
  <c r="Q271" i="7"/>
  <c r="P271" i="7"/>
  <c r="O271" i="7"/>
  <c r="M271" i="7"/>
  <c r="L271" i="7"/>
  <c r="K271" i="7"/>
  <c r="Y270" i="7"/>
  <c r="X270" i="7"/>
  <c r="W270" i="7"/>
  <c r="U270" i="7"/>
  <c r="T270" i="7"/>
  <c r="S270" i="7"/>
  <c r="Q270" i="7"/>
  <c r="P270" i="7"/>
  <c r="O270" i="7"/>
  <c r="M270" i="7"/>
  <c r="L270" i="7"/>
  <c r="K270" i="7"/>
  <c r="Y269" i="7"/>
  <c r="X269" i="7"/>
  <c r="W269" i="7"/>
  <c r="U269" i="7"/>
  <c r="T269" i="7"/>
  <c r="S269" i="7"/>
  <c r="Q269" i="7"/>
  <c r="P269" i="7"/>
  <c r="O269" i="7"/>
  <c r="M269" i="7"/>
  <c r="L269" i="7"/>
  <c r="K269" i="7"/>
  <c r="Y268" i="7"/>
  <c r="X268" i="7"/>
  <c r="W268" i="7"/>
  <c r="U268" i="7"/>
  <c r="T268" i="7"/>
  <c r="S268" i="7"/>
  <c r="Q268" i="7"/>
  <c r="P268" i="7"/>
  <c r="O268" i="7"/>
  <c r="M268" i="7"/>
  <c r="L268" i="7"/>
  <c r="K268" i="7"/>
  <c r="Y267" i="7"/>
  <c r="X267" i="7"/>
  <c r="W267" i="7"/>
  <c r="U267" i="7"/>
  <c r="T267" i="7"/>
  <c r="S267" i="7"/>
  <c r="Q267" i="7"/>
  <c r="P267" i="7"/>
  <c r="O267" i="7"/>
  <c r="M267" i="7"/>
  <c r="L267" i="7"/>
  <c r="K267" i="7"/>
  <c r="Y266" i="7"/>
  <c r="X266" i="7"/>
  <c r="W266" i="7"/>
  <c r="U266" i="7"/>
  <c r="T266" i="7"/>
  <c r="S266" i="7"/>
  <c r="Q266" i="7"/>
  <c r="P266" i="7"/>
  <c r="O266" i="7"/>
  <c r="M266" i="7"/>
  <c r="L266" i="7"/>
  <c r="K266" i="7"/>
  <c r="Y265" i="7"/>
  <c r="X265" i="7"/>
  <c r="W265" i="7"/>
  <c r="U265" i="7"/>
  <c r="T265" i="7"/>
  <c r="S265" i="7"/>
  <c r="Q265" i="7"/>
  <c r="P265" i="7"/>
  <c r="O265" i="7"/>
  <c r="M265" i="7"/>
  <c r="L265" i="7"/>
  <c r="K265" i="7"/>
  <c r="Y264" i="7"/>
  <c r="X264" i="7"/>
  <c r="W264" i="7"/>
  <c r="U264" i="7"/>
  <c r="T264" i="7"/>
  <c r="S264" i="7"/>
  <c r="Q264" i="7"/>
  <c r="P264" i="7"/>
  <c r="O264" i="7"/>
  <c r="M264" i="7"/>
  <c r="L264" i="7"/>
  <c r="K264" i="7"/>
  <c r="Y263" i="7"/>
  <c r="X263" i="7"/>
  <c r="W263" i="7"/>
  <c r="U263" i="7"/>
  <c r="T263" i="7"/>
  <c r="S263" i="7"/>
  <c r="Q263" i="7"/>
  <c r="P263" i="7"/>
  <c r="O263" i="7"/>
  <c r="M263" i="7"/>
  <c r="L263" i="7"/>
  <c r="K263" i="7"/>
  <c r="Y262" i="7"/>
  <c r="X262" i="7"/>
  <c r="W262" i="7"/>
  <c r="U262" i="7"/>
  <c r="T262" i="7"/>
  <c r="S262" i="7"/>
  <c r="Q262" i="7"/>
  <c r="P262" i="7"/>
  <c r="O262" i="7"/>
  <c r="M262" i="7"/>
  <c r="L262" i="7"/>
  <c r="K262" i="7"/>
  <c r="Y193" i="7"/>
  <c r="X193" i="7"/>
  <c r="W193" i="7"/>
  <c r="U193" i="7"/>
  <c r="T193" i="7"/>
  <c r="S193" i="7"/>
  <c r="Q193" i="7"/>
  <c r="P193" i="7"/>
  <c r="O193" i="7"/>
  <c r="M193" i="7"/>
  <c r="L193" i="7"/>
  <c r="K193" i="7"/>
  <c r="Y191" i="7"/>
  <c r="X191" i="7"/>
  <c r="W191" i="7"/>
  <c r="U191" i="7"/>
  <c r="T191" i="7"/>
  <c r="S191" i="7"/>
  <c r="Q191" i="7"/>
  <c r="P191" i="7"/>
  <c r="O191" i="7"/>
  <c r="M191" i="7"/>
  <c r="L191" i="7"/>
  <c r="K191" i="7"/>
  <c r="Y190" i="7"/>
  <c r="X190" i="7"/>
  <c r="W190" i="7"/>
  <c r="U190" i="7"/>
  <c r="T190" i="7"/>
  <c r="S190" i="7"/>
  <c r="Q190" i="7"/>
  <c r="P190" i="7"/>
  <c r="O190" i="7"/>
  <c r="M190" i="7"/>
  <c r="L190" i="7"/>
  <c r="K190" i="7"/>
  <c r="Y189" i="7"/>
  <c r="X189" i="7"/>
  <c r="W189" i="7"/>
  <c r="U189" i="7"/>
  <c r="T189" i="7"/>
  <c r="S189" i="7"/>
  <c r="Q189" i="7"/>
  <c r="P189" i="7"/>
  <c r="O189" i="7"/>
  <c r="M189" i="7"/>
  <c r="L189" i="7"/>
  <c r="K189" i="7"/>
  <c r="Y188" i="7"/>
  <c r="X188" i="7"/>
  <c r="W188" i="7"/>
  <c r="U188" i="7"/>
  <c r="T188" i="7"/>
  <c r="S188" i="7"/>
  <c r="Q188" i="7"/>
  <c r="P188" i="7"/>
  <c r="O188" i="7"/>
  <c r="M188" i="7"/>
  <c r="L188" i="7"/>
  <c r="K188" i="7"/>
  <c r="P348" i="2"/>
  <c r="O348" i="2"/>
  <c r="N348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Y76" i="7"/>
  <c r="X76" i="7"/>
  <c r="W76" i="7"/>
  <c r="U76" i="7"/>
  <c r="T76" i="7"/>
  <c r="S76" i="7"/>
  <c r="Q76" i="7"/>
  <c r="P76" i="7"/>
  <c r="O76" i="7"/>
  <c r="M76" i="7"/>
  <c r="L76" i="7"/>
  <c r="K76" i="7"/>
  <c r="Y75" i="7"/>
  <c r="X75" i="7"/>
  <c r="W75" i="7"/>
  <c r="U75" i="7"/>
  <c r="T75" i="7"/>
  <c r="S75" i="7"/>
  <c r="Q75" i="7"/>
  <c r="P75" i="7"/>
  <c r="O75" i="7"/>
  <c r="M75" i="7"/>
  <c r="L75" i="7"/>
  <c r="K75" i="7"/>
  <c r="Y74" i="7"/>
  <c r="X74" i="7"/>
  <c r="W74" i="7"/>
  <c r="U74" i="7"/>
  <c r="T74" i="7"/>
  <c r="S74" i="7"/>
  <c r="Q74" i="7"/>
  <c r="P74" i="7"/>
  <c r="O74" i="7"/>
  <c r="M74" i="7"/>
  <c r="L74" i="7"/>
  <c r="K74" i="7"/>
  <c r="Y73" i="7"/>
  <c r="X73" i="7"/>
  <c r="W73" i="7"/>
  <c r="U73" i="7"/>
  <c r="T73" i="7"/>
  <c r="S73" i="7"/>
  <c r="Q73" i="7"/>
  <c r="P73" i="7"/>
  <c r="O73" i="7"/>
  <c r="M73" i="7"/>
  <c r="L73" i="7"/>
  <c r="K73" i="7"/>
  <c r="W72" i="7"/>
  <c r="U72" i="7"/>
  <c r="T72" i="7"/>
  <c r="S72" i="7"/>
  <c r="Q72" i="7"/>
  <c r="P72" i="7"/>
  <c r="O72" i="7"/>
  <c r="M72" i="7"/>
  <c r="L72" i="7"/>
  <c r="K72" i="7"/>
  <c r="P265" i="2"/>
  <c r="S265" i="2" s="1"/>
  <c r="V265" i="2" s="1"/>
  <c r="O265" i="2"/>
  <c r="R265" i="2" s="1"/>
  <c r="U265" i="2" s="1"/>
  <c r="N265" i="2"/>
  <c r="Q265" i="2" s="1"/>
  <c r="T265" i="2" s="1"/>
  <c r="P357" i="2"/>
  <c r="S357" i="2" s="1"/>
  <c r="V357" i="2" s="1"/>
  <c r="O357" i="2"/>
  <c r="R357" i="2" s="1"/>
  <c r="U357" i="2" s="1"/>
  <c r="N357" i="2"/>
  <c r="Q357" i="2" s="1"/>
  <c r="T357" i="2" s="1"/>
  <c r="P74" i="2"/>
  <c r="P75" i="2"/>
  <c r="O74" i="2"/>
  <c r="O75" i="2"/>
  <c r="O76" i="2"/>
  <c r="N74" i="2"/>
  <c r="N75" i="2"/>
  <c r="Y192" i="7"/>
  <c r="X192" i="7"/>
  <c r="W192" i="7"/>
  <c r="U192" i="7"/>
  <c r="T192" i="7"/>
  <c r="S192" i="7"/>
  <c r="Q192" i="7"/>
  <c r="P192" i="7"/>
  <c r="O192" i="7"/>
  <c r="M192" i="7"/>
  <c r="L192" i="7"/>
  <c r="K192" i="7"/>
  <c r="Y201" i="7"/>
  <c r="X201" i="7"/>
  <c r="W201" i="7"/>
  <c r="U201" i="7"/>
  <c r="T201" i="7"/>
  <c r="S201" i="7"/>
  <c r="Q201" i="7"/>
  <c r="P201" i="7"/>
  <c r="O201" i="7"/>
  <c r="M201" i="7"/>
  <c r="L201" i="7"/>
  <c r="K201" i="7"/>
  <c r="Y199" i="7"/>
  <c r="X199" i="7"/>
  <c r="W199" i="7"/>
  <c r="U199" i="7"/>
  <c r="T199" i="7"/>
  <c r="S199" i="7"/>
  <c r="Q199" i="7"/>
  <c r="P199" i="7"/>
  <c r="O199" i="7"/>
  <c r="M199" i="7"/>
  <c r="L199" i="7"/>
  <c r="K199" i="7"/>
  <c r="Y198" i="7"/>
  <c r="X198" i="7"/>
  <c r="W198" i="7"/>
  <c r="U198" i="7"/>
  <c r="T198" i="7"/>
  <c r="S198" i="7"/>
  <c r="Q198" i="7"/>
  <c r="P198" i="7"/>
  <c r="O198" i="7"/>
  <c r="M198" i="7"/>
  <c r="L198" i="7"/>
  <c r="K198" i="7"/>
  <c r="Y200" i="7"/>
  <c r="X200" i="7"/>
  <c r="W200" i="7"/>
  <c r="U200" i="7"/>
  <c r="T200" i="7"/>
  <c r="S200" i="7"/>
  <c r="Q200" i="7"/>
  <c r="P200" i="7"/>
  <c r="O200" i="7"/>
  <c r="M200" i="7"/>
  <c r="L200" i="7"/>
  <c r="K200" i="7"/>
  <c r="Y202" i="7"/>
  <c r="X202" i="7"/>
  <c r="W202" i="7"/>
  <c r="U202" i="7"/>
  <c r="T202" i="7"/>
  <c r="S202" i="7"/>
  <c r="Q202" i="7"/>
  <c r="P202" i="7"/>
  <c r="O202" i="7"/>
  <c r="M202" i="7"/>
  <c r="L202" i="7"/>
  <c r="K202" i="7"/>
  <c r="Y203" i="7"/>
  <c r="X203" i="7"/>
  <c r="W203" i="7"/>
  <c r="U203" i="7"/>
  <c r="T203" i="7"/>
  <c r="S203" i="7"/>
  <c r="Q203" i="7"/>
  <c r="P203" i="7"/>
  <c r="O203" i="7"/>
  <c r="M203" i="7"/>
  <c r="L203" i="7"/>
  <c r="K203" i="7"/>
  <c r="N176" i="2"/>
  <c r="Q176" i="2" s="1"/>
  <c r="T176" i="2" s="1"/>
  <c r="O176" i="2"/>
  <c r="R176" i="2" s="1"/>
  <c r="U176" i="2" s="1"/>
  <c r="P176" i="2"/>
  <c r="S176" i="2" s="1"/>
  <c r="V176" i="2" s="1"/>
  <c r="Y194" i="7"/>
  <c r="X194" i="7"/>
  <c r="W194" i="7"/>
  <c r="U194" i="7"/>
  <c r="T194" i="7"/>
  <c r="S194" i="7"/>
  <c r="Q194" i="7"/>
  <c r="P194" i="7"/>
  <c r="O194" i="7"/>
  <c r="M194" i="7"/>
  <c r="L194" i="7"/>
  <c r="K194" i="7"/>
  <c r="Y129" i="7"/>
  <c r="X129" i="7"/>
  <c r="W129" i="7"/>
  <c r="U129" i="7"/>
  <c r="T129" i="7"/>
  <c r="S129" i="7"/>
  <c r="Q129" i="7"/>
  <c r="P129" i="7"/>
  <c r="O129" i="7"/>
  <c r="M129" i="7"/>
  <c r="L129" i="7"/>
  <c r="K129" i="7"/>
  <c r="Y127" i="7"/>
  <c r="X127" i="7"/>
  <c r="W127" i="7"/>
  <c r="U127" i="7"/>
  <c r="T127" i="7"/>
  <c r="S127" i="7"/>
  <c r="Q127" i="7"/>
  <c r="P127" i="7"/>
  <c r="O127" i="7"/>
  <c r="M127" i="7"/>
  <c r="L127" i="7"/>
  <c r="K127" i="7"/>
  <c r="Y130" i="7"/>
  <c r="X130" i="7"/>
  <c r="W130" i="7"/>
  <c r="U130" i="7"/>
  <c r="T130" i="7"/>
  <c r="S130" i="7"/>
  <c r="Q130" i="7"/>
  <c r="P130" i="7"/>
  <c r="O130" i="7"/>
  <c r="M130" i="7"/>
  <c r="L130" i="7"/>
  <c r="K130" i="7"/>
  <c r="Y128" i="7"/>
  <c r="X128" i="7"/>
  <c r="W128" i="7"/>
  <c r="U128" i="7"/>
  <c r="T128" i="7"/>
  <c r="S128" i="7"/>
  <c r="Q128" i="7"/>
  <c r="P128" i="7"/>
  <c r="O128" i="7"/>
  <c r="M128" i="7"/>
  <c r="L128" i="7"/>
  <c r="K128" i="7"/>
  <c r="Y151" i="7"/>
  <c r="X151" i="7"/>
  <c r="W151" i="7"/>
  <c r="U151" i="7"/>
  <c r="T151" i="7"/>
  <c r="S151" i="7"/>
  <c r="Q151" i="7"/>
  <c r="P151" i="7"/>
  <c r="O151" i="7"/>
  <c r="M151" i="7"/>
  <c r="L151" i="7"/>
  <c r="K151" i="7"/>
  <c r="Y126" i="7"/>
  <c r="X126" i="7"/>
  <c r="W126" i="7"/>
  <c r="U126" i="7"/>
  <c r="T126" i="7"/>
  <c r="S126" i="7"/>
  <c r="Q126" i="7"/>
  <c r="P126" i="7"/>
  <c r="O126" i="7"/>
  <c r="M126" i="7"/>
  <c r="L126" i="7"/>
  <c r="K126" i="7"/>
  <c r="Y211" i="7"/>
  <c r="X211" i="7"/>
  <c r="W211" i="7"/>
  <c r="U211" i="7"/>
  <c r="T211" i="7"/>
  <c r="S211" i="7"/>
  <c r="Q211" i="7"/>
  <c r="P211" i="7"/>
  <c r="O211" i="7"/>
  <c r="M211" i="7"/>
  <c r="L211" i="7"/>
  <c r="K211" i="7"/>
  <c r="Y210" i="7"/>
  <c r="X210" i="7"/>
  <c r="W210" i="7"/>
  <c r="U210" i="7"/>
  <c r="T210" i="7"/>
  <c r="S210" i="7"/>
  <c r="Q210" i="7"/>
  <c r="P210" i="7"/>
  <c r="O210" i="7"/>
  <c r="M210" i="7"/>
  <c r="L210" i="7"/>
  <c r="K210" i="7"/>
  <c r="Y209" i="7"/>
  <c r="X209" i="7"/>
  <c r="W209" i="7"/>
  <c r="U209" i="7"/>
  <c r="T209" i="7"/>
  <c r="S209" i="7"/>
  <c r="Q209" i="7"/>
  <c r="P209" i="7"/>
  <c r="O209" i="7"/>
  <c r="M209" i="7"/>
  <c r="L209" i="7"/>
  <c r="K209" i="7"/>
  <c r="Y208" i="7"/>
  <c r="X208" i="7"/>
  <c r="W208" i="7"/>
  <c r="U208" i="7"/>
  <c r="T208" i="7"/>
  <c r="S208" i="7"/>
  <c r="Q208" i="7"/>
  <c r="P208" i="7"/>
  <c r="O208" i="7"/>
  <c r="M208" i="7"/>
  <c r="L208" i="7"/>
  <c r="K208" i="7"/>
  <c r="Y207" i="7"/>
  <c r="X207" i="7"/>
  <c r="W207" i="7"/>
  <c r="U207" i="7"/>
  <c r="T207" i="7"/>
  <c r="S207" i="7"/>
  <c r="Q207" i="7"/>
  <c r="P207" i="7"/>
  <c r="O207" i="7"/>
  <c r="M207" i="7"/>
  <c r="L207" i="7"/>
  <c r="K207" i="7"/>
  <c r="Y206" i="7"/>
  <c r="X206" i="7"/>
  <c r="W206" i="7"/>
  <c r="U206" i="7"/>
  <c r="T206" i="7"/>
  <c r="S206" i="7"/>
  <c r="Q206" i="7"/>
  <c r="P206" i="7"/>
  <c r="O206" i="7"/>
  <c r="M206" i="7"/>
  <c r="L206" i="7"/>
  <c r="K206" i="7"/>
  <c r="Y205" i="7"/>
  <c r="X205" i="7"/>
  <c r="W205" i="7"/>
  <c r="U205" i="7"/>
  <c r="T205" i="7"/>
  <c r="S205" i="7"/>
  <c r="Q205" i="7"/>
  <c r="P205" i="7"/>
  <c r="O205" i="7"/>
  <c r="M205" i="7"/>
  <c r="L205" i="7"/>
  <c r="K205" i="7"/>
  <c r="Y204" i="7"/>
  <c r="X204" i="7"/>
  <c r="W204" i="7"/>
  <c r="U204" i="7"/>
  <c r="T204" i="7"/>
  <c r="S204" i="7"/>
  <c r="Q204" i="7"/>
  <c r="P204" i="7"/>
  <c r="O204" i="7"/>
  <c r="M204" i="7"/>
  <c r="L204" i="7"/>
  <c r="K204" i="7"/>
  <c r="Y125" i="7"/>
  <c r="X125" i="7"/>
  <c r="W125" i="7"/>
  <c r="U125" i="7"/>
  <c r="T125" i="7"/>
  <c r="S125" i="7"/>
  <c r="Q125" i="7"/>
  <c r="P125" i="7"/>
  <c r="O125" i="7"/>
  <c r="M125" i="7"/>
  <c r="L125" i="7"/>
  <c r="K125" i="7"/>
  <c r="Y124" i="7"/>
  <c r="X124" i="7"/>
  <c r="W124" i="7"/>
  <c r="U124" i="7"/>
  <c r="T124" i="7"/>
  <c r="S124" i="7"/>
  <c r="Q124" i="7"/>
  <c r="P124" i="7"/>
  <c r="O124" i="7"/>
  <c r="M124" i="7"/>
  <c r="L124" i="7"/>
  <c r="K124" i="7"/>
  <c r="Y123" i="7"/>
  <c r="X123" i="7"/>
  <c r="W123" i="7"/>
  <c r="U123" i="7"/>
  <c r="T123" i="7"/>
  <c r="S123" i="7"/>
  <c r="Q123" i="7"/>
  <c r="P123" i="7"/>
  <c r="O123" i="7"/>
  <c r="M123" i="7"/>
  <c r="L123" i="7"/>
  <c r="K123" i="7"/>
  <c r="Y122" i="7"/>
  <c r="X122" i="7"/>
  <c r="W122" i="7"/>
  <c r="U122" i="7"/>
  <c r="T122" i="7"/>
  <c r="S122" i="7"/>
  <c r="Q122" i="7"/>
  <c r="P122" i="7"/>
  <c r="O122" i="7"/>
  <c r="M122" i="7"/>
  <c r="L122" i="7"/>
  <c r="K122" i="7"/>
  <c r="Y297" i="7"/>
  <c r="X297" i="7"/>
  <c r="W297" i="7"/>
  <c r="U297" i="7"/>
  <c r="T297" i="7"/>
  <c r="S297" i="7"/>
  <c r="Q297" i="7"/>
  <c r="P297" i="7"/>
  <c r="O297" i="7"/>
  <c r="M297" i="7"/>
  <c r="L297" i="7"/>
  <c r="K297" i="7"/>
  <c r="Y296" i="7"/>
  <c r="X296" i="7"/>
  <c r="W296" i="7"/>
  <c r="U296" i="7"/>
  <c r="T296" i="7"/>
  <c r="S296" i="7"/>
  <c r="Q296" i="7"/>
  <c r="P296" i="7"/>
  <c r="O296" i="7"/>
  <c r="M296" i="7"/>
  <c r="L296" i="7"/>
  <c r="K296" i="7"/>
  <c r="Y295" i="7"/>
  <c r="X295" i="7"/>
  <c r="W295" i="7"/>
  <c r="U295" i="7"/>
  <c r="T295" i="7"/>
  <c r="S295" i="7"/>
  <c r="Q295" i="7"/>
  <c r="P295" i="7"/>
  <c r="O295" i="7"/>
  <c r="M295" i="7"/>
  <c r="L295" i="7"/>
  <c r="K295" i="7"/>
  <c r="Y377" i="7"/>
  <c r="Y378" i="7" s="1"/>
  <c r="R20" i="8" s="1"/>
  <c r="X377" i="7"/>
  <c r="X378" i="7" s="1"/>
  <c r="Q20" i="8" s="1"/>
  <c r="W377" i="7"/>
  <c r="W378" i="7" s="1"/>
  <c r="P20" i="8" s="1"/>
  <c r="U377" i="7"/>
  <c r="U378" i="7" s="1"/>
  <c r="N20" i="8" s="1"/>
  <c r="T377" i="7"/>
  <c r="T378" i="7" s="1"/>
  <c r="M20" i="8" s="1"/>
  <c r="S377" i="7"/>
  <c r="S378" i="7" s="1"/>
  <c r="L20" i="8" s="1"/>
  <c r="Q377" i="7"/>
  <c r="Q378" i="7" s="1"/>
  <c r="J20" i="8" s="1"/>
  <c r="P377" i="7"/>
  <c r="P378" i="7" s="1"/>
  <c r="I20" i="8" s="1"/>
  <c r="O377" i="7"/>
  <c r="O378" i="7" s="1"/>
  <c r="H20" i="8" s="1"/>
  <c r="M377" i="7"/>
  <c r="M378" i="7" s="1"/>
  <c r="F20" i="8" s="1"/>
  <c r="L377" i="7"/>
  <c r="L378" i="7" s="1"/>
  <c r="E20" i="8" s="1"/>
  <c r="K377" i="7"/>
  <c r="K378" i="7" s="1"/>
  <c r="D20" i="8" s="1"/>
  <c r="Y396" i="7"/>
  <c r="X396" i="7"/>
  <c r="W396" i="7"/>
  <c r="U396" i="7"/>
  <c r="T396" i="7"/>
  <c r="S396" i="7"/>
  <c r="Q396" i="7"/>
  <c r="P396" i="7"/>
  <c r="O396" i="7"/>
  <c r="M396" i="7"/>
  <c r="L396" i="7"/>
  <c r="K396" i="7"/>
  <c r="Y415" i="7"/>
  <c r="X415" i="7"/>
  <c r="W415" i="7"/>
  <c r="U415" i="7"/>
  <c r="T415" i="7"/>
  <c r="S415" i="7"/>
  <c r="Q415" i="7"/>
  <c r="P415" i="7"/>
  <c r="O415" i="7"/>
  <c r="M415" i="7"/>
  <c r="L415" i="7"/>
  <c r="K415" i="7"/>
  <c r="Y360" i="7"/>
  <c r="X360" i="7"/>
  <c r="W360" i="7"/>
  <c r="U360" i="7"/>
  <c r="T360" i="7"/>
  <c r="S360" i="7"/>
  <c r="Q360" i="7"/>
  <c r="P360" i="7"/>
  <c r="O360" i="7"/>
  <c r="M360" i="7"/>
  <c r="L360" i="7"/>
  <c r="K360" i="7"/>
  <c r="Y334" i="7"/>
  <c r="X334" i="7"/>
  <c r="W334" i="7"/>
  <c r="U334" i="7"/>
  <c r="T334" i="7"/>
  <c r="S334" i="7"/>
  <c r="Q334" i="7"/>
  <c r="P334" i="7"/>
  <c r="O334" i="7"/>
  <c r="M334" i="7"/>
  <c r="L334" i="7"/>
  <c r="K334" i="7"/>
  <c r="Y241" i="7"/>
  <c r="X241" i="7"/>
  <c r="W241" i="7"/>
  <c r="U241" i="7"/>
  <c r="T241" i="7"/>
  <c r="S241" i="7"/>
  <c r="Q241" i="7"/>
  <c r="P241" i="7"/>
  <c r="O241" i="7"/>
  <c r="M241" i="7"/>
  <c r="L241" i="7"/>
  <c r="K241" i="7"/>
  <c r="Y298" i="7"/>
  <c r="X298" i="7"/>
  <c r="W298" i="7"/>
  <c r="U298" i="7"/>
  <c r="T298" i="7"/>
  <c r="S298" i="7"/>
  <c r="Q298" i="7"/>
  <c r="P298" i="7"/>
  <c r="O298" i="7"/>
  <c r="M298" i="7"/>
  <c r="L298" i="7"/>
  <c r="K298" i="7"/>
  <c r="Y282" i="7"/>
  <c r="X282" i="7"/>
  <c r="W282" i="7"/>
  <c r="U282" i="7"/>
  <c r="T282" i="7"/>
  <c r="S282" i="7"/>
  <c r="Q282" i="7"/>
  <c r="P282" i="7"/>
  <c r="O282" i="7"/>
  <c r="M282" i="7"/>
  <c r="L282" i="7"/>
  <c r="K282" i="7"/>
  <c r="Y259" i="7"/>
  <c r="X259" i="7"/>
  <c r="W259" i="7"/>
  <c r="U259" i="7"/>
  <c r="T259" i="7"/>
  <c r="S259" i="7"/>
  <c r="Q259" i="7"/>
  <c r="P259" i="7"/>
  <c r="O259" i="7"/>
  <c r="M259" i="7"/>
  <c r="L259" i="7"/>
  <c r="K259" i="7"/>
  <c r="Y219" i="7"/>
  <c r="X219" i="7"/>
  <c r="W219" i="7"/>
  <c r="U219" i="7"/>
  <c r="T219" i="7"/>
  <c r="S219" i="7"/>
  <c r="Q219" i="7"/>
  <c r="P219" i="7"/>
  <c r="O219" i="7"/>
  <c r="M219" i="7"/>
  <c r="L219" i="7"/>
  <c r="K219" i="7"/>
  <c r="Y195" i="7"/>
  <c r="X195" i="7"/>
  <c r="W195" i="7"/>
  <c r="U195" i="7"/>
  <c r="T195" i="7"/>
  <c r="S195" i="7"/>
  <c r="Q195" i="7"/>
  <c r="P195" i="7"/>
  <c r="O195" i="7"/>
  <c r="M195" i="7"/>
  <c r="L195" i="7"/>
  <c r="K195" i="7"/>
  <c r="Y132" i="7"/>
  <c r="X132" i="7"/>
  <c r="W132" i="7"/>
  <c r="U132" i="7"/>
  <c r="T132" i="7"/>
  <c r="S132" i="7"/>
  <c r="Q132" i="7"/>
  <c r="P132" i="7"/>
  <c r="O132" i="7"/>
  <c r="M132" i="7"/>
  <c r="L132" i="7"/>
  <c r="K132" i="7"/>
  <c r="Y155" i="7"/>
  <c r="X155" i="7"/>
  <c r="W155" i="7"/>
  <c r="U155" i="7"/>
  <c r="T155" i="7"/>
  <c r="S155" i="7"/>
  <c r="Q155" i="7"/>
  <c r="P155" i="7"/>
  <c r="O155" i="7"/>
  <c r="M155" i="7"/>
  <c r="L155" i="7"/>
  <c r="K155" i="7"/>
  <c r="Y154" i="7"/>
  <c r="X154" i="7"/>
  <c r="W154" i="7"/>
  <c r="U154" i="7"/>
  <c r="T154" i="7"/>
  <c r="S154" i="7"/>
  <c r="Q154" i="7"/>
  <c r="P154" i="7"/>
  <c r="O154" i="7"/>
  <c r="M154" i="7"/>
  <c r="L154" i="7"/>
  <c r="K154" i="7"/>
  <c r="Y153" i="7"/>
  <c r="X153" i="7"/>
  <c r="W153" i="7"/>
  <c r="U153" i="7"/>
  <c r="T153" i="7"/>
  <c r="S153" i="7"/>
  <c r="Q153" i="7"/>
  <c r="P153" i="7"/>
  <c r="O153" i="7"/>
  <c r="M153" i="7"/>
  <c r="L153" i="7"/>
  <c r="K153" i="7"/>
  <c r="Y152" i="7"/>
  <c r="X152" i="7"/>
  <c r="W152" i="7"/>
  <c r="U152" i="7"/>
  <c r="T152" i="7"/>
  <c r="S152" i="7"/>
  <c r="Q152" i="7"/>
  <c r="P152" i="7"/>
  <c r="O152" i="7"/>
  <c r="M152" i="7"/>
  <c r="L152" i="7"/>
  <c r="K152" i="7"/>
  <c r="Y150" i="7"/>
  <c r="X150" i="7"/>
  <c r="W150" i="7"/>
  <c r="U150" i="7"/>
  <c r="T150" i="7"/>
  <c r="S150" i="7"/>
  <c r="Q150" i="7"/>
  <c r="P150" i="7"/>
  <c r="O150" i="7"/>
  <c r="M150" i="7"/>
  <c r="L150" i="7"/>
  <c r="K150" i="7"/>
  <c r="Y149" i="7"/>
  <c r="X149" i="7"/>
  <c r="W149" i="7"/>
  <c r="U149" i="7"/>
  <c r="T149" i="7"/>
  <c r="S149" i="7"/>
  <c r="Q149" i="7"/>
  <c r="P149" i="7"/>
  <c r="O149" i="7"/>
  <c r="M149" i="7"/>
  <c r="L149" i="7"/>
  <c r="K149" i="7"/>
  <c r="Y148" i="7"/>
  <c r="X148" i="7"/>
  <c r="W148" i="7"/>
  <c r="U148" i="7"/>
  <c r="T148" i="7"/>
  <c r="S148" i="7"/>
  <c r="Q148" i="7"/>
  <c r="P148" i="7"/>
  <c r="O148" i="7"/>
  <c r="M148" i="7"/>
  <c r="L148" i="7"/>
  <c r="K148" i="7"/>
  <c r="Y147" i="7"/>
  <c r="X147" i="7"/>
  <c r="W147" i="7"/>
  <c r="U147" i="7"/>
  <c r="T147" i="7"/>
  <c r="S147" i="7"/>
  <c r="Q147" i="7"/>
  <c r="P147" i="7"/>
  <c r="O147" i="7"/>
  <c r="M147" i="7"/>
  <c r="L147" i="7"/>
  <c r="K147" i="7"/>
  <c r="Y146" i="7"/>
  <c r="X146" i="7"/>
  <c r="W146" i="7"/>
  <c r="U146" i="7"/>
  <c r="T146" i="7"/>
  <c r="S146" i="7"/>
  <c r="Q146" i="7"/>
  <c r="P146" i="7"/>
  <c r="O146" i="7"/>
  <c r="M146" i="7"/>
  <c r="L146" i="7"/>
  <c r="K146" i="7"/>
  <c r="Y145" i="7"/>
  <c r="X145" i="7"/>
  <c r="W145" i="7"/>
  <c r="U145" i="7"/>
  <c r="T145" i="7"/>
  <c r="S145" i="7"/>
  <c r="Q145" i="7"/>
  <c r="P145" i="7"/>
  <c r="O145" i="7"/>
  <c r="M145" i="7"/>
  <c r="L145" i="7"/>
  <c r="K145" i="7"/>
  <c r="Y144" i="7"/>
  <c r="X144" i="7"/>
  <c r="W144" i="7"/>
  <c r="U144" i="7"/>
  <c r="T144" i="7"/>
  <c r="S144" i="7"/>
  <c r="Q144" i="7"/>
  <c r="P144" i="7"/>
  <c r="O144" i="7"/>
  <c r="M144" i="7"/>
  <c r="L144" i="7"/>
  <c r="K144" i="7"/>
  <c r="Y218" i="7"/>
  <c r="X218" i="7"/>
  <c r="W218" i="7"/>
  <c r="U218" i="7"/>
  <c r="T218" i="7"/>
  <c r="S218" i="7"/>
  <c r="Q218" i="7"/>
  <c r="P218" i="7"/>
  <c r="O218" i="7"/>
  <c r="M218" i="7"/>
  <c r="L218" i="7"/>
  <c r="K218" i="7"/>
  <c r="N57" i="2"/>
  <c r="O57" i="2"/>
  <c r="P57" i="2"/>
  <c r="N58" i="2"/>
  <c r="O58" i="2"/>
  <c r="P58" i="2"/>
  <c r="N59" i="2"/>
  <c r="O59" i="2"/>
  <c r="P59" i="2"/>
  <c r="K22" i="7"/>
  <c r="L22" i="7"/>
  <c r="M22" i="7"/>
  <c r="O22" i="7"/>
  <c r="P22" i="7"/>
  <c r="Q22" i="7"/>
  <c r="S22" i="7"/>
  <c r="T22" i="7"/>
  <c r="U22" i="7"/>
  <c r="W22" i="7"/>
  <c r="X22" i="7"/>
  <c r="Y22" i="7"/>
  <c r="K23" i="7"/>
  <c r="L23" i="7"/>
  <c r="M23" i="7"/>
  <c r="O23" i="7"/>
  <c r="P23" i="7"/>
  <c r="Q23" i="7"/>
  <c r="S23" i="7"/>
  <c r="T23" i="7"/>
  <c r="U23" i="7"/>
  <c r="W23" i="7"/>
  <c r="X23" i="7"/>
  <c r="Y23" i="7"/>
  <c r="K24" i="7"/>
  <c r="L24" i="7"/>
  <c r="M24" i="7"/>
  <c r="O24" i="7"/>
  <c r="P24" i="7"/>
  <c r="Q24" i="7"/>
  <c r="S24" i="7"/>
  <c r="T24" i="7"/>
  <c r="U24" i="7"/>
  <c r="W24" i="7"/>
  <c r="X24" i="7"/>
  <c r="Y24" i="7"/>
  <c r="W62" i="7"/>
  <c r="X62" i="7"/>
  <c r="Y62" i="7"/>
  <c r="S62" i="7"/>
  <c r="T62" i="7"/>
  <c r="U62" i="7"/>
  <c r="O62" i="7"/>
  <c r="P62" i="7"/>
  <c r="Q62" i="7"/>
  <c r="K62" i="7"/>
  <c r="L62" i="7"/>
  <c r="M62" i="7"/>
  <c r="W99" i="7"/>
  <c r="X99" i="7"/>
  <c r="Y99" i="7"/>
  <c r="T99" i="7"/>
  <c r="O99" i="7"/>
  <c r="P99" i="7"/>
  <c r="Q99" i="7"/>
  <c r="K99" i="7"/>
  <c r="M99" i="7"/>
  <c r="W97" i="7"/>
  <c r="X97" i="7"/>
  <c r="Y97" i="7"/>
  <c r="T97" i="7"/>
  <c r="O97" i="7"/>
  <c r="P97" i="7"/>
  <c r="Q97" i="7"/>
  <c r="K97" i="7"/>
  <c r="L97" i="7"/>
  <c r="M97" i="7"/>
  <c r="Y86" i="7"/>
  <c r="X86" i="7"/>
  <c r="W86" i="7"/>
  <c r="U86" i="7"/>
  <c r="T86" i="7"/>
  <c r="S86" i="7"/>
  <c r="Q86" i="7"/>
  <c r="P86" i="7"/>
  <c r="O86" i="7"/>
  <c r="M86" i="7"/>
  <c r="L86" i="7"/>
  <c r="K86" i="7"/>
  <c r="W79" i="7"/>
  <c r="X79" i="7"/>
  <c r="Y79" i="7"/>
  <c r="S79" i="7"/>
  <c r="T79" i="7"/>
  <c r="U79" i="7"/>
  <c r="O79" i="7"/>
  <c r="P79" i="7"/>
  <c r="Q79" i="7"/>
  <c r="K79" i="7"/>
  <c r="L79" i="7"/>
  <c r="M79" i="7"/>
  <c r="W60" i="7"/>
  <c r="X60" i="7"/>
  <c r="Y60" i="7"/>
  <c r="S60" i="7"/>
  <c r="T60" i="7"/>
  <c r="U60" i="7"/>
  <c r="O60" i="7"/>
  <c r="P60" i="7"/>
  <c r="Q60" i="7"/>
  <c r="K60" i="7"/>
  <c r="L60" i="7"/>
  <c r="M60" i="7"/>
  <c r="Y37" i="7"/>
  <c r="W35" i="7"/>
  <c r="X35" i="7"/>
  <c r="Y35" i="7"/>
  <c r="S35" i="7"/>
  <c r="T35" i="7"/>
  <c r="U35" i="7"/>
  <c r="O35" i="7"/>
  <c r="P35" i="7"/>
  <c r="Q35" i="7"/>
  <c r="K35" i="7"/>
  <c r="L35" i="7"/>
  <c r="M35" i="7"/>
  <c r="Y45" i="7"/>
  <c r="Y46" i="7"/>
  <c r="X45" i="7"/>
  <c r="X46" i="7"/>
  <c r="W45" i="7"/>
  <c r="W46" i="7"/>
  <c r="U45" i="7"/>
  <c r="U46" i="7"/>
  <c r="T45" i="7"/>
  <c r="T46" i="7"/>
  <c r="S45" i="7"/>
  <c r="S46" i="7"/>
  <c r="Q45" i="7"/>
  <c r="Q46" i="7"/>
  <c r="P45" i="7"/>
  <c r="P46" i="7"/>
  <c r="O45" i="7"/>
  <c r="O46" i="7"/>
  <c r="M45" i="7"/>
  <c r="M46" i="7"/>
  <c r="L45" i="7"/>
  <c r="L46" i="7"/>
  <c r="K45" i="7"/>
  <c r="K46" i="7"/>
  <c r="W43" i="7"/>
  <c r="X43" i="7"/>
  <c r="Y43" i="7"/>
  <c r="S43" i="7"/>
  <c r="T43" i="7"/>
  <c r="U43" i="7"/>
  <c r="O43" i="7"/>
  <c r="P43" i="7"/>
  <c r="Q43" i="7"/>
  <c r="K43" i="7"/>
  <c r="L43" i="7"/>
  <c r="M43" i="7"/>
  <c r="W37" i="7"/>
  <c r="X37" i="7"/>
  <c r="S37" i="7"/>
  <c r="T37" i="7"/>
  <c r="U37" i="7"/>
  <c r="O37" i="7"/>
  <c r="P37" i="7"/>
  <c r="Q37" i="7"/>
  <c r="K37" i="7"/>
  <c r="L37" i="7"/>
  <c r="M37" i="7"/>
  <c r="U101" i="7"/>
  <c r="T101" i="7"/>
  <c r="S101" i="7"/>
  <c r="Y98" i="7"/>
  <c r="X98" i="7"/>
  <c r="W98" i="7"/>
  <c r="U98" i="7"/>
  <c r="T98" i="7"/>
  <c r="S98" i="7"/>
  <c r="Q98" i="7"/>
  <c r="P98" i="7"/>
  <c r="O98" i="7"/>
  <c r="M98" i="7"/>
  <c r="L98" i="7"/>
  <c r="K98" i="7"/>
  <c r="Y85" i="7"/>
  <c r="X85" i="7"/>
  <c r="W85" i="7"/>
  <c r="U85" i="7"/>
  <c r="T85" i="7"/>
  <c r="S85" i="7"/>
  <c r="Q85" i="7"/>
  <c r="P85" i="7"/>
  <c r="O85" i="7"/>
  <c r="M85" i="7"/>
  <c r="L85" i="7"/>
  <c r="K85" i="7"/>
  <c r="U96" i="7"/>
  <c r="U97" i="7"/>
  <c r="U99" i="7"/>
  <c r="U100" i="7"/>
  <c r="U108" i="7"/>
  <c r="U111" i="7"/>
  <c r="U112" i="7"/>
  <c r="U113" i="7"/>
  <c r="S96" i="7"/>
  <c r="S97" i="7"/>
  <c r="S99" i="7"/>
  <c r="S100" i="7"/>
  <c r="S108" i="7"/>
  <c r="S111" i="7"/>
  <c r="S112" i="7"/>
  <c r="S113" i="7"/>
  <c r="Y108" i="7"/>
  <c r="X108" i="7"/>
  <c r="W108" i="7"/>
  <c r="T108" i="7"/>
  <c r="Q108" i="7"/>
  <c r="Y111" i="7"/>
  <c r="X111" i="7"/>
  <c r="W111" i="7"/>
  <c r="T111" i="7"/>
  <c r="Q111" i="7"/>
  <c r="Y94" i="7"/>
  <c r="X94" i="7"/>
  <c r="W94" i="7"/>
  <c r="U94" i="7"/>
  <c r="T94" i="7"/>
  <c r="S94" i="7"/>
  <c r="Q94" i="7"/>
  <c r="P94" i="7"/>
  <c r="O94" i="7"/>
  <c r="M94" i="7"/>
  <c r="L94" i="7"/>
  <c r="K94" i="7"/>
  <c r="Y83" i="7"/>
  <c r="X83" i="7"/>
  <c r="W83" i="7"/>
  <c r="U83" i="7"/>
  <c r="T83" i="7"/>
  <c r="S83" i="7"/>
  <c r="Q83" i="7"/>
  <c r="P83" i="7"/>
  <c r="O83" i="7"/>
  <c r="M83" i="7"/>
  <c r="L83" i="7"/>
  <c r="K83" i="7"/>
  <c r="Y50" i="7"/>
  <c r="X50" i="7"/>
  <c r="W50" i="7"/>
  <c r="U50" i="7"/>
  <c r="T50" i="7"/>
  <c r="S50" i="7"/>
  <c r="Q50" i="7"/>
  <c r="P50" i="7"/>
  <c r="O50" i="7"/>
  <c r="M50" i="7"/>
  <c r="L50" i="7"/>
  <c r="K50" i="7"/>
  <c r="Y89" i="7"/>
  <c r="X89" i="7"/>
  <c r="W89" i="7"/>
  <c r="U89" i="7"/>
  <c r="T89" i="7"/>
  <c r="S89" i="7"/>
  <c r="Q89" i="7"/>
  <c r="P89" i="7"/>
  <c r="O89" i="7"/>
  <c r="M89" i="7"/>
  <c r="L89" i="7"/>
  <c r="K89" i="7"/>
  <c r="Y92" i="7"/>
  <c r="X92" i="7"/>
  <c r="W92" i="7"/>
  <c r="U92" i="7"/>
  <c r="T92" i="7"/>
  <c r="S92" i="7"/>
  <c r="Q92" i="7"/>
  <c r="P92" i="7"/>
  <c r="O92" i="7"/>
  <c r="M92" i="7"/>
  <c r="L92" i="7"/>
  <c r="K92" i="7"/>
  <c r="Y54" i="7"/>
  <c r="X54" i="7"/>
  <c r="W54" i="7"/>
  <c r="U54" i="7"/>
  <c r="T54" i="7"/>
  <c r="S54" i="7"/>
  <c r="Q54" i="7"/>
  <c r="P54" i="7"/>
  <c r="O54" i="7"/>
  <c r="M54" i="7"/>
  <c r="L54" i="7"/>
  <c r="K54" i="7"/>
  <c r="Y40" i="7"/>
  <c r="X40" i="7"/>
  <c r="W40" i="7"/>
  <c r="U40" i="7"/>
  <c r="T40" i="7"/>
  <c r="S40" i="7"/>
  <c r="Q40" i="7"/>
  <c r="P40" i="7"/>
  <c r="O40" i="7"/>
  <c r="M40" i="7"/>
  <c r="L40" i="7"/>
  <c r="K40" i="7"/>
  <c r="Y91" i="7"/>
  <c r="X91" i="7"/>
  <c r="W91" i="7"/>
  <c r="U91" i="7"/>
  <c r="T91" i="7"/>
  <c r="S91" i="7"/>
  <c r="Q91" i="7"/>
  <c r="P91" i="7"/>
  <c r="O91" i="7"/>
  <c r="M91" i="7"/>
  <c r="L91" i="7"/>
  <c r="K91" i="7"/>
  <c r="Y84" i="7"/>
  <c r="X84" i="7"/>
  <c r="W84" i="7"/>
  <c r="U84" i="7"/>
  <c r="T84" i="7"/>
  <c r="S84" i="7"/>
  <c r="Q84" i="7"/>
  <c r="P84" i="7"/>
  <c r="O84" i="7"/>
  <c r="M84" i="7"/>
  <c r="L84" i="7"/>
  <c r="K84" i="7"/>
  <c r="Y55" i="7"/>
  <c r="X55" i="7"/>
  <c r="W55" i="7"/>
  <c r="U55" i="7"/>
  <c r="T55" i="7"/>
  <c r="S55" i="7"/>
  <c r="Q55" i="7"/>
  <c r="P55" i="7"/>
  <c r="O55" i="7"/>
  <c r="M55" i="7"/>
  <c r="L55" i="7"/>
  <c r="K55" i="7"/>
  <c r="Y41" i="7"/>
  <c r="X41" i="7"/>
  <c r="W41" i="7"/>
  <c r="U41" i="7"/>
  <c r="T41" i="7"/>
  <c r="S41" i="7"/>
  <c r="Q41" i="7"/>
  <c r="P41" i="7"/>
  <c r="O41" i="7"/>
  <c r="M41" i="7"/>
  <c r="L41" i="7"/>
  <c r="K41" i="7"/>
  <c r="Y112" i="7"/>
  <c r="X112" i="7"/>
  <c r="W112" i="7"/>
  <c r="T112" i="7"/>
  <c r="Q112" i="7"/>
  <c r="Y95" i="7"/>
  <c r="X95" i="7"/>
  <c r="W95" i="7"/>
  <c r="U95" i="7"/>
  <c r="T95" i="7"/>
  <c r="S95" i="7"/>
  <c r="Q95" i="7"/>
  <c r="P95" i="7"/>
  <c r="O95" i="7"/>
  <c r="M95" i="7"/>
  <c r="L95" i="7"/>
  <c r="K95" i="7"/>
  <c r="Y67" i="7"/>
  <c r="X67" i="7"/>
  <c r="W67" i="7"/>
  <c r="U67" i="7"/>
  <c r="T67" i="7"/>
  <c r="S67" i="7"/>
  <c r="Q67" i="7"/>
  <c r="P67" i="7"/>
  <c r="O67" i="7"/>
  <c r="M67" i="7"/>
  <c r="L67" i="7"/>
  <c r="K67" i="7"/>
  <c r="Y61" i="7"/>
  <c r="X61" i="7"/>
  <c r="W61" i="7"/>
  <c r="U61" i="7"/>
  <c r="T61" i="7"/>
  <c r="S61" i="7"/>
  <c r="Q61" i="7"/>
  <c r="P61" i="7"/>
  <c r="O61" i="7"/>
  <c r="M61" i="7"/>
  <c r="L61" i="7"/>
  <c r="K61" i="7"/>
  <c r="Y44" i="7"/>
  <c r="X44" i="7"/>
  <c r="W44" i="7"/>
  <c r="U44" i="7"/>
  <c r="T44" i="7"/>
  <c r="S44" i="7"/>
  <c r="Q44" i="7"/>
  <c r="P44" i="7"/>
  <c r="O44" i="7"/>
  <c r="M44" i="7"/>
  <c r="L44" i="7"/>
  <c r="K44" i="7"/>
  <c r="Y101" i="7"/>
  <c r="X101" i="7"/>
  <c r="W101" i="7"/>
  <c r="Q101" i="7"/>
  <c r="P101" i="7"/>
  <c r="O101" i="7"/>
  <c r="M101" i="7"/>
  <c r="Y113" i="7"/>
  <c r="X113" i="7"/>
  <c r="W113" i="7"/>
  <c r="T113" i="7"/>
  <c r="Q113" i="7"/>
  <c r="P113" i="7"/>
  <c r="O113" i="7"/>
  <c r="M113" i="7"/>
  <c r="L113" i="7"/>
  <c r="K113" i="7"/>
  <c r="Y80" i="7"/>
  <c r="X80" i="7"/>
  <c r="W80" i="7"/>
  <c r="U80" i="7"/>
  <c r="T80" i="7"/>
  <c r="S80" i="7"/>
  <c r="Q80" i="7"/>
  <c r="P80" i="7"/>
  <c r="O80" i="7"/>
  <c r="M80" i="7"/>
  <c r="L80" i="7"/>
  <c r="K80" i="7"/>
  <c r="Y63" i="7"/>
  <c r="X63" i="7"/>
  <c r="W63" i="7"/>
  <c r="U63" i="7"/>
  <c r="T63" i="7"/>
  <c r="S63" i="7"/>
  <c r="Q63" i="7"/>
  <c r="P63" i="7"/>
  <c r="O63" i="7"/>
  <c r="M63" i="7"/>
  <c r="L63" i="7"/>
  <c r="K63" i="7"/>
  <c r="Y47" i="7"/>
  <c r="X47" i="7"/>
  <c r="W47" i="7"/>
  <c r="U47" i="7"/>
  <c r="T47" i="7"/>
  <c r="S47" i="7"/>
  <c r="Q47" i="7"/>
  <c r="P47" i="7"/>
  <c r="O47" i="7"/>
  <c r="M47" i="7"/>
  <c r="L47" i="7"/>
  <c r="K47" i="7"/>
  <c r="Y100" i="7"/>
  <c r="X100" i="7"/>
  <c r="W100" i="7"/>
  <c r="T100" i="7"/>
  <c r="Q100" i="7"/>
  <c r="P100" i="7"/>
  <c r="O100" i="7"/>
  <c r="M100" i="7"/>
  <c r="Y96" i="7"/>
  <c r="X96" i="7"/>
  <c r="W96" i="7"/>
  <c r="T96" i="7"/>
  <c r="Q96" i="7"/>
  <c r="P96" i="7"/>
  <c r="O96" i="7"/>
  <c r="M96" i="7"/>
  <c r="L96" i="7"/>
  <c r="K96" i="7"/>
  <c r="Y88" i="7"/>
  <c r="X88" i="7"/>
  <c r="W88" i="7"/>
  <c r="U88" i="7"/>
  <c r="T88" i="7"/>
  <c r="S88" i="7"/>
  <c r="Q88" i="7"/>
  <c r="P88" i="7"/>
  <c r="O88" i="7"/>
  <c r="M88" i="7"/>
  <c r="L88" i="7"/>
  <c r="K88" i="7"/>
  <c r="Y56" i="7"/>
  <c r="X56" i="7"/>
  <c r="W56" i="7"/>
  <c r="U56" i="7"/>
  <c r="T56" i="7"/>
  <c r="S56" i="7"/>
  <c r="Q56" i="7"/>
  <c r="P56" i="7"/>
  <c r="O56" i="7"/>
  <c r="M56" i="7"/>
  <c r="L56" i="7"/>
  <c r="K56" i="7"/>
  <c r="Y42" i="7"/>
  <c r="X42" i="7"/>
  <c r="W42" i="7"/>
  <c r="U42" i="7"/>
  <c r="T42" i="7"/>
  <c r="S42" i="7"/>
  <c r="Q42" i="7"/>
  <c r="P42" i="7"/>
  <c r="O42" i="7"/>
  <c r="M42" i="7"/>
  <c r="L42" i="7"/>
  <c r="K42" i="7"/>
  <c r="Y52" i="7"/>
  <c r="X52" i="7"/>
  <c r="W52" i="7"/>
  <c r="U52" i="7"/>
  <c r="T52" i="7"/>
  <c r="S52" i="7"/>
  <c r="Q52" i="7"/>
  <c r="P52" i="7"/>
  <c r="O52" i="7"/>
  <c r="M52" i="7"/>
  <c r="L52" i="7"/>
  <c r="K52" i="7"/>
  <c r="Y39" i="7"/>
  <c r="X39" i="7"/>
  <c r="W39" i="7"/>
  <c r="U39" i="7"/>
  <c r="T39" i="7"/>
  <c r="S39" i="7"/>
  <c r="Q39" i="7"/>
  <c r="P39" i="7"/>
  <c r="O39" i="7"/>
  <c r="M39" i="7"/>
  <c r="L39" i="7"/>
  <c r="K39" i="7"/>
  <c r="Y93" i="7"/>
  <c r="X93" i="7"/>
  <c r="W93" i="7"/>
  <c r="U93" i="7"/>
  <c r="T93" i="7"/>
  <c r="S93" i="7"/>
  <c r="Q93" i="7"/>
  <c r="P93" i="7"/>
  <c r="O93" i="7"/>
  <c r="M93" i="7"/>
  <c r="L93" i="7"/>
  <c r="K93" i="7"/>
  <c r="Y66" i="7"/>
  <c r="X66" i="7"/>
  <c r="W66" i="7"/>
  <c r="U66" i="7"/>
  <c r="T66" i="7"/>
  <c r="S66" i="7"/>
  <c r="Q66" i="7"/>
  <c r="P66" i="7"/>
  <c r="O66" i="7"/>
  <c r="M66" i="7"/>
  <c r="L66" i="7"/>
  <c r="K66" i="7"/>
  <c r="Y51" i="7"/>
  <c r="X51" i="7"/>
  <c r="W51" i="7"/>
  <c r="U51" i="7"/>
  <c r="T51" i="7"/>
  <c r="S51" i="7"/>
  <c r="Q51" i="7"/>
  <c r="P51" i="7"/>
  <c r="O51" i="7"/>
  <c r="M51" i="7"/>
  <c r="L51" i="7"/>
  <c r="K51" i="7"/>
  <c r="Y38" i="7"/>
  <c r="X38" i="7"/>
  <c r="W38" i="7"/>
  <c r="U38" i="7"/>
  <c r="T38" i="7"/>
  <c r="S38" i="7"/>
  <c r="Q38" i="7"/>
  <c r="P38" i="7"/>
  <c r="O38" i="7"/>
  <c r="M38" i="7"/>
  <c r="L38" i="7"/>
  <c r="K38" i="7"/>
  <c r="Y90" i="7"/>
  <c r="X90" i="7"/>
  <c r="W90" i="7"/>
  <c r="U90" i="7"/>
  <c r="T90" i="7"/>
  <c r="S90" i="7"/>
  <c r="Q90" i="7"/>
  <c r="P90" i="7"/>
  <c r="O90" i="7"/>
  <c r="M90" i="7"/>
  <c r="L90" i="7"/>
  <c r="K90" i="7"/>
  <c r="Y87" i="7"/>
  <c r="X87" i="7"/>
  <c r="W87" i="7"/>
  <c r="U87" i="7"/>
  <c r="T87" i="7"/>
  <c r="S87" i="7"/>
  <c r="Q87" i="7"/>
  <c r="P87" i="7"/>
  <c r="O87" i="7"/>
  <c r="M87" i="7"/>
  <c r="L87" i="7"/>
  <c r="K87" i="7"/>
  <c r="Y68" i="7"/>
  <c r="X68" i="7"/>
  <c r="W68" i="7"/>
  <c r="U68" i="7"/>
  <c r="T68" i="7"/>
  <c r="S68" i="7"/>
  <c r="Q68" i="7"/>
  <c r="P68" i="7"/>
  <c r="O68" i="7"/>
  <c r="M68" i="7"/>
  <c r="L68" i="7"/>
  <c r="K68" i="7"/>
  <c r="Y53" i="7"/>
  <c r="X53" i="7"/>
  <c r="W53" i="7"/>
  <c r="U53" i="7"/>
  <c r="T53" i="7"/>
  <c r="S53" i="7"/>
  <c r="Q53" i="7"/>
  <c r="P53" i="7"/>
  <c r="O53" i="7"/>
  <c r="M53" i="7"/>
  <c r="L53" i="7"/>
  <c r="K53" i="7"/>
  <c r="Y36" i="7"/>
  <c r="X36" i="7"/>
  <c r="W36" i="7"/>
  <c r="U36" i="7"/>
  <c r="T36" i="7"/>
  <c r="S36" i="7"/>
  <c r="Q36" i="7"/>
  <c r="P36" i="7"/>
  <c r="O36" i="7"/>
  <c r="M36" i="7"/>
  <c r="L36" i="7"/>
  <c r="K36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57" i="7"/>
  <c r="W58" i="7"/>
  <c r="W59" i="7"/>
  <c r="W25" i="7"/>
  <c r="W26" i="7"/>
  <c r="W27" i="7"/>
  <c r="W28" i="7"/>
  <c r="W77" i="7"/>
  <c r="W29" i="7"/>
  <c r="W8" i="7"/>
  <c r="Y8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57" i="7"/>
  <c r="X58" i="7"/>
  <c r="X59" i="7"/>
  <c r="X25" i="7"/>
  <c r="X26" i="7"/>
  <c r="X27" i="7"/>
  <c r="X28" i="7"/>
  <c r="X77" i="7"/>
  <c r="X29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57" i="7"/>
  <c r="Y58" i="7"/>
  <c r="Y59" i="7"/>
  <c r="Y25" i="7"/>
  <c r="Y26" i="7"/>
  <c r="Y27" i="7"/>
  <c r="Y28" i="7"/>
  <c r="Y77" i="7"/>
  <c r="Y29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57" i="7"/>
  <c r="U58" i="7"/>
  <c r="U59" i="7"/>
  <c r="U25" i="7"/>
  <c r="U26" i="7"/>
  <c r="U27" i="7"/>
  <c r="U28" i="7"/>
  <c r="U77" i="7"/>
  <c r="U29" i="7"/>
  <c r="U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57" i="7"/>
  <c r="T58" i="7"/>
  <c r="T59" i="7"/>
  <c r="T25" i="7"/>
  <c r="T26" i="7"/>
  <c r="T27" i="7"/>
  <c r="T28" i="7"/>
  <c r="T77" i="7"/>
  <c r="T29" i="7"/>
  <c r="T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57" i="7"/>
  <c r="S58" i="7"/>
  <c r="S59" i="7"/>
  <c r="S25" i="7"/>
  <c r="S26" i="7"/>
  <c r="S27" i="7"/>
  <c r="S28" i="7"/>
  <c r="S77" i="7"/>
  <c r="S29" i="7"/>
  <c r="S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57" i="7"/>
  <c r="Q58" i="7"/>
  <c r="Q59" i="7"/>
  <c r="Q25" i="7"/>
  <c r="Q26" i="7"/>
  <c r="Q27" i="7"/>
  <c r="Q28" i="7"/>
  <c r="Q77" i="7"/>
  <c r="Q29" i="7"/>
  <c r="Q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57" i="7"/>
  <c r="P58" i="7"/>
  <c r="P59" i="7"/>
  <c r="P25" i="7"/>
  <c r="P26" i="7"/>
  <c r="P27" i="7"/>
  <c r="P28" i="7"/>
  <c r="P77" i="7"/>
  <c r="P29" i="7"/>
  <c r="P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57" i="7"/>
  <c r="O58" i="7"/>
  <c r="O59" i="7"/>
  <c r="O25" i="7"/>
  <c r="O26" i="7"/>
  <c r="O27" i="7"/>
  <c r="O28" i="7"/>
  <c r="O77" i="7"/>
  <c r="O29" i="7"/>
  <c r="O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57" i="7"/>
  <c r="M58" i="7"/>
  <c r="M59" i="7"/>
  <c r="M25" i="7"/>
  <c r="M26" i="7"/>
  <c r="M27" i="7"/>
  <c r="M28" i="7"/>
  <c r="M77" i="7"/>
  <c r="M29" i="7"/>
  <c r="M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57" i="7"/>
  <c r="L58" i="7"/>
  <c r="L59" i="7"/>
  <c r="L25" i="7"/>
  <c r="L26" i="7"/>
  <c r="L27" i="7"/>
  <c r="L28" i="7"/>
  <c r="L77" i="7"/>
  <c r="L29" i="7"/>
  <c r="L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57" i="7"/>
  <c r="K58" i="7"/>
  <c r="K59" i="7"/>
  <c r="K25" i="7"/>
  <c r="K26" i="7"/>
  <c r="K27" i="7"/>
  <c r="K28" i="7"/>
  <c r="K77" i="7"/>
  <c r="K29" i="7"/>
  <c r="K8" i="7"/>
  <c r="W114" i="7" l="1"/>
  <c r="L416" i="7"/>
  <c r="E22" i="8" s="1"/>
  <c r="O416" i="7"/>
  <c r="H22" i="8" s="1"/>
  <c r="Q416" i="7"/>
  <c r="J22" i="8" s="1"/>
  <c r="T416" i="7"/>
  <c r="M22" i="8" s="1"/>
  <c r="W416" i="7"/>
  <c r="P22" i="8" s="1"/>
  <c r="Y416" i="7"/>
  <c r="R22" i="8" s="1"/>
  <c r="K416" i="7"/>
  <c r="D22" i="8" s="1"/>
  <c r="M416" i="7"/>
  <c r="F22" i="8" s="1"/>
  <c r="P416" i="7"/>
  <c r="I22" i="8" s="1"/>
  <c r="S416" i="7"/>
  <c r="L22" i="8" s="1"/>
  <c r="U416" i="7"/>
  <c r="N22" i="8" s="1"/>
  <c r="X416" i="7"/>
  <c r="Q22" i="8" s="1"/>
  <c r="W260" i="7"/>
  <c r="P14" i="8" s="1"/>
  <c r="Y260" i="7"/>
  <c r="R14" i="8" s="1"/>
  <c r="X260" i="7"/>
  <c r="Q14" i="8" s="1"/>
  <c r="K260" i="7"/>
  <c r="D14" i="8" s="1"/>
  <c r="X133" i="7"/>
  <c r="W133" i="7"/>
  <c r="Y133" i="7"/>
  <c r="X242" i="7"/>
  <c r="W242" i="7"/>
  <c r="Y242" i="7"/>
  <c r="R13" i="8" s="1"/>
  <c r="Q348" i="2"/>
  <c r="T348" i="2" s="1"/>
  <c r="K81" i="7"/>
  <c r="D6" i="8" s="1"/>
  <c r="M81" i="7"/>
  <c r="F6" i="8" s="1"/>
  <c r="P81" i="7"/>
  <c r="I6" i="8" s="1"/>
  <c r="S81" i="7"/>
  <c r="L6" i="8" s="1"/>
  <c r="U81" i="7"/>
  <c r="N6" i="8" s="1"/>
  <c r="X81" i="7"/>
  <c r="Q6" i="8" s="1"/>
  <c r="L81" i="7"/>
  <c r="E6" i="8" s="1"/>
  <c r="O81" i="7"/>
  <c r="H6" i="8" s="1"/>
  <c r="Q81" i="7"/>
  <c r="J6" i="8" s="1"/>
  <c r="T81" i="7"/>
  <c r="M6" i="8" s="1"/>
  <c r="W81" i="7"/>
  <c r="P6" i="8" s="1"/>
  <c r="Y81" i="7"/>
  <c r="R6" i="8" s="1"/>
  <c r="Q259" i="2"/>
  <c r="T259" i="2" s="1"/>
  <c r="S259" i="2"/>
  <c r="V259" i="2" s="1"/>
  <c r="R348" i="2"/>
  <c r="U348" i="2" s="1"/>
  <c r="Q300" i="2"/>
  <c r="T300" i="2" s="1"/>
  <c r="S300" i="2"/>
  <c r="V300" i="2" s="1"/>
  <c r="M397" i="7"/>
  <c r="F21" i="8" s="1"/>
  <c r="S397" i="7"/>
  <c r="L21" i="8" s="1"/>
  <c r="U397" i="7"/>
  <c r="N21" i="8" s="1"/>
  <c r="Q170" i="2"/>
  <c r="T170" i="2" s="1"/>
  <c r="S170" i="2"/>
  <c r="V170" i="2" s="1"/>
  <c r="R300" i="2"/>
  <c r="U300" i="2" s="1"/>
  <c r="K397" i="7"/>
  <c r="D21" i="8" s="1"/>
  <c r="P397" i="7"/>
  <c r="I21" i="8" s="1"/>
  <c r="X397" i="7"/>
  <c r="Q21" i="8" s="1"/>
  <c r="L397" i="7"/>
  <c r="E21" i="8" s="1"/>
  <c r="O397" i="7"/>
  <c r="H21" i="8" s="1"/>
  <c r="Q397" i="7"/>
  <c r="J21" i="8" s="1"/>
  <c r="T397" i="7"/>
  <c r="M21" i="8" s="1"/>
  <c r="W397" i="7"/>
  <c r="P21" i="8" s="1"/>
  <c r="Y397" i="7"/>
  <c r="R21" i="8" s="1"/>
  <c r="K361" i="7"/>
  <c r="D19" i="8" s="1"/>
  <c r="M361" i="7"/>
  <c r="F19" i="8" s="1"/>
  <c r="P361" i="7"/>
  <c r="I19" i="8" s="1"/>
  <c r="S361" i="7"/>
  <c r="L19" i="8" s="1"/>
  <c r="U361" i="7"/>
  <c r="N19" i="8" s="1"/>
  <c r="X361" i="7"/>
  <c r="Q19" i="8" s="1"/>
  <c r="L361" i="7"/>
  <c r="E19" i="8" s="1"/>
  <c r="O361" i="7"/>
  <c r="H19" i="8" s="1"/>
  <c r="Q361" i="7"/>
  <c r="J19" i="8" s="1"/>
  <c r="T361" i="7"/>
  <c r="M19" i="8" s="1"/>
  <c r="W361" i="7"/>
  <c r="P19" i="8" s="1"/>
  <c r="Y361" i="7"/>
  <c r="R19" i="8" s="1"/>
  <c r="R170" i="2"/>
  <c r="U170" i="2" s="1"/>
  <c r="S348" i="2"/>
  <c r="V348" i="2" s="1"/>
  <c r="K242" i="7"/>
  <c r="S242" i="7"/>
  <c r="L335" i="7"/>
  <c r="E18" i="8" s="1"/>
  <c r="O335" i="7"/>
  <c r="H18" i="8" s="1"/>
  <c r="Q335" i="7"/>
  <c r="J18" i="8" s="1"/>
  <c r="T335" i="7"/>
  <c r="M18" i="8" s="1"/>
  <c r="W335" i="7"/>
  <c r="P18" i="8" s="1"/>
  <c r="Y335" i="7"/>
  <c r="R18" i="8" s="1"/>
  <c r="L242" i="7"/>
  <c r="O242" i="7"/>
  <c r="Q242" i="7"/>
  <c r="T242" i="7"/>
  <c r="K335" i="7"/>
  <c r="D18" i="8" s="1"/>
  <c r="M335" i="7"/>
  <c r="F18" i="8" s="1"/>
  <c r="P335" i="7"/>
  <c r="I18" i="8" s="1"/>
  <c r="S335" i="7"/>
  <c r="L18" i="8" s="1"/>
  <c r="U335" i="7"/>
  <c r="N18" i="8" s="1"/>
  <c r="X335" i="7"/>
  <c r="Q18" i="8" s="1"/>
  <c r="K196" i="7"/>
  <c r="D11" i="8" s="1"/>
  <c r="M242" i="7"/>
  <c r="P242" i="7"/>
  <c r="U242" i="7"/>
  <c r="K299" i="7"/>
  <c r="D16" i="8" s="1"/>
  <c r="M299" i="7"/>
  <c r="F16" i="8" s="1"/>
  <c r="P299" i="7"/>
  <c r="I16" i="8" s="1"/>
  <c r="S299" i="7"/>
  <c r="L16" i="8" s="1"/>
  <c r="U299" i="7"/>
  <c r="N16" i="8" s="1"/>
  <c r="X299" i="7"/>
  <c r="Q16" i="8" s="1"/>
  <c r="L299" i="7"/>
  <c r="E16" i="8" s="1"/>
  <c r="O299" i="7"/>
  <c r="H16" i="8" s="1"/>
  <c r="Q299" i="7"/>
  <c r="J16" i="8" s="1"/>
  <c r="T299" i="7"/>
  <c r="M16" i="8" s="1"/>
  <c r="W299" i="7"/>
  <c r="P16" i="8" s="1"/>
  <c r="Y299" i="7"/>
  <c r="R16" i="8" s="1"/>
  <c r="P196" i="7"/>
  <c r="I11" i="8" s="1"/>
  <c r="R259" i="2"/>
  <c r="U259" i="2" s="1"/>
  <c r="L283" i="7"/>
  <c r="E15" i="8" s="1"/>
  <c r="O283" i="7"/>
  <c r="H15" i="8" s="1"/>
  <c r="Q283" i="7"/>
  <c r="J15" i="8" s="1"/>
  <c r="T283" i="7"/>
  <c r="M15" i="8" s="1"/>
  <c r="Y283" i="7"/>
  <c r="R15" i="8" s="1"/>
  <c r="L260" i="7"/>
  <c r="E14" i="8" s="1"/>
  <c r="O260" i="7"/>
  <c r="H14" i="8" s="1"/>
  <c r="Q260" i="7"/>
  <c r="J14" i="8" s="1"/>
  <c r="T260" i="7"/>
  <c r="M14" i="8" s="1"/>
  <c r="U196" i="7"/>
  <c r="N11" i="8" s="1"/>
  <c r="M260" i="7"/>
  <c r="F14" i="8" s="1"/>
  <c r="P260" i="7"/>
  <c r="I14" i="8" s="1"/>
  <c r="S260" i="7"/>
  <c r="L14" i="8" s="1"/>
  <c r="U260" i="7"/>
  <c r="N14" i="8" s="1"/>
  <c r="W283" i="7"/>
  <c r="P15" i="8" s="1"/>
  <c r="K283" i="7"/>
  <c r="D15" i="8" s="1"/>
  <c r="M283" i="7"/>
  <c r="F15" i="8" s="1"/>
  <c r="P283" i="7"/>
  <c r="I15" i="8" s="1"/>
  <c r="S283" i="7"/>
  <c r="L15" i="8" s="1"/>
  <c r="U283" i="7"/>
  <c r="N15" i="8" s="1"/>
  <c r="X283" i="7"/>
  <c r="Q15" i="8" s="1"/>
  <c r="L156" i="7"/>
  <c r="E9" i="8" s="1"/>
  <c r="O156" i="7"/>
  <c r="H9" i="8" s="1"/>
  <c r="Q156" i="7"/>
  <c r="J9" i="8" s="1"/>
  <c r="T156" i="7"/>
  <c r="M9" i="8" s="1"/>
  <c r="W156" i="7"/>
  <c r="P9" i="8" s="1"/>
  <c r="Y156" i="7"/>
  <c r="R9" i="8" s="1"/>
  <c r="K156" i="7"/>
  <c r="D9" i="8" s="1"/>
  <c r="M156" i="7"/>
  <c r="F9" i="8" s="1"/>
  <c r="P156" i="7"/>
  <c r="I9" i="8" s="1"/>
  <c r="S156" i="7"/>
  <c r="L9" i="8" s="1"/>
  <c r="U156" i="7"/>
  <c r="N9" i="8" s="1"/>
  <c r="X156" i="7"/>
  <c r="Q9" i="8" s="1"/>
  <c r="M196" i="7"/>
  <c r="F11" i="8" s="1"/>
  <c r="S196" i="7"/>
  <c r="L11" i="8" s="1"/>
  <c r="X196" i="7"/>
  <c r="Q11" i="8" s="1"/>
  <c r="L196" i="7"/>
  <c r="O196" i="7"/>
  <c r="Q196" i="7"/>
  <c r="T196" i="7"/>
  <c r="M11" i="8" s="1"/>
  <c r="W196" i="7"/>
  <c r="P11" i="8" s="1"/>
  <c r="Y196" i="7"/>
  <c r="R11" i="8" s="1"/>
  <c r="L220" i="7"/>
  <c r="E12" i="8" s="1"/>
  <c r="Q220" i="7"/>
  <c r="J12" i="8" s="1"/>
  <c r="T220" i="7"/>
  <c r="M12" i="8" s="1"/>
  <c r="Y220" i="7"/>
  <c r="R12" i="8" s="1"/>
  <c r="K220" i="7"/>
  <c r="D12" i="8" s="1"/>
  <c r="M220" i="7"/>
  <c r="F12" i="8" s="1"/>
  <c r="P220" i="7"/>
  <c r="I12" i="8" s="1"/>
  <c r="S220" i="7"/>
  <c r="L12" i="8" s="1"/>
  <c r="U220" i="7"/>
  <c r="N12" i="8" s="1"/>
  <c r="X220" i="7"/>
  <c r="Q12" i="8" s="1"/>
  <c r="O220" i="7"/>
  <c r="H12" i="8" s="1"/>
  <c r="W220" i="7"/>
  <c r="P12" i="8" s="1"/>
  <c r="E11" i="8"/>
  <c r="H11" i="8"/>
  <c r="J11" i="8"/>
  <c r="S57" i="2"/>
  <c r="V57" i="2" s="1"/>
  <c r="Q57" i="2"/>
  <c r="T57" i="2" s="1"/>
  <c r="R57" i="2"/>
  <c r="U57" i="2" s="1"/>
  <c r="L133" i="7"/>
  <c r="O133" i="7"/>
  <c r="Q133" i="7"/>
  <c r="T133" i="7"/>
  <c r="K133" i="7"/>
  <c r="M133" i="7"/>
  <c r="P133" i="7"/>
  <c r="S133" i="7"/>
  <c r="U133" i="7"/>
  <c r="W30" i="7"/>
  <c r="P3" i="8" s="1"/>
  <c r="X30" i="7"/>
  <c r="Q3" i="8" s="1"/>
  <c r="Y30" i="7"/>
  <c r="R3" i="8" s="1"/>
  <c r="K48" i="7"/>
  <c r="D4" i="8" s="1"/>
  <c r="M48" i="7"/>
  <c r="F4" i="8" s="1"/>
  <c r="P48" i="7"/>
  <c r="I4" i="8" s="1"/>
  <c r="S48" i="7"/>
  <c r="L4" i="8" s="1"/>
  <c r="U48" i="7"/>
  <c r="N4" i="8" s="1"/>
  <c r="X48" i="7"/>
  <c r="Q4" i="8" s="1"/>
  <c r="L114" i="7"/>
  <c r="E7" i="8" s="1"/>
  <c r="O114" i="7"/>
  <c r="H7" i="8" s="1"/>
  <c r="Q114" i="7"/>
  <c r="J7" i="8" s="1"/>
  <c r="T114" i="7"/>
  <c r="M7" i="8" s="1"/>
  <c r="P7" i="8"/>
  <c r="Y114" i="7"/>
  <c r="R7" i="8" s="1"/>
  <c r="K114" i="7"/>
  <c r="D7" i="8" s="1"/>
  <c r="M114" i="7"/>
  <c r="F7" i="8" s="1"/>
  <c r="P114" i="7"/>
  <c r="I7" i="8" s="1"/>
  <c r="S114" i="7"/>
  <c r="L7" i="8" s="1"/>
  <c r="U114" i="7"/>
  <c r="N7" i="8" s="1"/>
  <c r="X114" i="7"/>
  <c r="Q7" i="8" s="1"/>
  <c r="L30" i="7"/>
  <c r="E3" i="8" s="1"/>
  <c r="O30" i="7"/>
  <c r="H3" i="8" s="1"/>
  <c r="Q30" i="7"/>
  <c r="J3" i="8" s="1"/>
  <c r="T30" i="7"/>
  <c r="M3" i="8" s="1"/>
  <c r="K64" i="7"/>
  <c r="D5" i="8" s="1"/>
  <c r="M64" i="7"/>
  <c r="F5" i="8" s="1"/>
  <c r="P64" i="7"/>
  <c r="I5" i="8" s="1"/>
  <c r="S64" i="7"/>
  <c r="L5" i="8" s="1"/>
  <c r="U64" i="7"/>
  <c r="N5" i="8" s="1"/>
  <c r="X64" i="7"/>
  <c r="Q5" i="8" s="1"/>
  <c r="K30" i="7"/>
  <c r="D3" i="8" s="1"/>
  <c r="M30" i="7"/>
  <c r="F3" i="8" s="1"/>
  <c r="P30" i="7"/>
  <c r="I3" i="8" s="1"/>
  <c r="S30" i="7"/>
  <c r="L3" i="8" s="1"/>
  <c r="U30" i="7"/>
  <c r="N3" i="8" s="1"/>
  <c r="L48" i="7"/>
  <c r="E4" i="8" s="1"/>
  <c r="O48" i="7"/>
  <c r="H4" i="8" s="1"/>
  <c r="Q48" i="7"/>
  <c r="J4" i="8" s="1"/>
  <c r="T48" i="7"/>
  <c r="M4" i="8" s="1"/>
  <c r="W48" i="7"/>
  <c r="P4" i="8" s="1"/>
  <c r="Y48" i="7"/>
  <c r="R4" i="8" s="1"/>
  <c r="L64" i="7"/>
  <c r="E5" i="8" s="1"/>
  <c r="O64" i="7"/>
  <c r="H5" i="8" s="1"/>
  <c r="Q64" i="7"/>
  <c r="J5" i="8" s="1"/>
  <c r="T64" i="7"/>
  <c r="M5" i="8" s="1"/>
  <c r="W64" i="7"/>
  <c r="P5" i="8" s="1"/>
  <c r="Y64" i="7"/>
  <c r="R5" i="8" s="1"/>
  <c r="N68" i="2"/>
  <c r="O68" i="2"/>
  <c r="P68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5" i="2"/>
  <c r="O235" i="2"/>
  <c r="N235" i="2"/>
  <c r="P234" i="2"/>
  <c r="O234" i="2"/>
  <c r="N234" i="2"/>
  <c r="P233" i="2"/>
  <c r="O233" i="2"/>
  <c r="N233" i="2"/>
  <c r="P78" i="2"/>
  <c r="S78" i="2" s="1"/>
  <c r="V78" i="2" s="1"/>
  <c r="O78" i="2"/>
  <c r="R78" i="2" s="1"/>
  <c r="U78" i="2" s="1"/>
  <c r="N78" i="2"/>
  <c r="Q78" i="2" s="1"/>
  <c r="T78" i="2" s="1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28" i="2"/>
  <c r="O28" i="2"/>
  <c r="N28" i="2"/>
  <c r="P27" i="2"/>
  <c r="O27" i="2"/>
  <c r="N27" i="2"/>
  <c r="P26" i="2"/>
  <c r="O26" i="2"/>
  <c r="N26" i="2"/>
  <c r="I13" i="8" l="1"/>
  <c r="M13" i="8"/>
  <c r="H13" i="8"/>
  <c r="L13" i="8"/>
  <c r="P13" i="8"/>
  <c r="N13" i="8"/>
  <c r="F13" i="8"/>
  <c r="J13" i="8"/>
  <c r="E13" i="8"/>
  <c r="D13" i="8"/>
  <c r="Q13" i="8"/>
  <c r="L8" i="8"/>
  <c r="F8" i="8"/>
  <c r="M8" i="8"/>
  <c r="H8" i="8"/>
  <c r="R8" i="8"/>
  <c r="Q8" i="8"/>
  <c r="N8" i="8"/>
  <c r="I8" i="8"/>
  <c r="D8" i="8"/>
  <c r="J8" i="8"/>
  <c r="E8" i="8"/>
  <c r="P8" i="8"/>
  <c r="Q240" i="2"/>
  <c r="T240" i="2" s="1"/>
  <c r="Q310" i="2"/>
  <c r="T310" i="2" s="1"/>
  <c r="S310" i="2"/>
  <c r="V310" i="2" s="1"/>
  <c r="R240" i="2"/>
  <c r="U240" i="2" s="1"/>
  <c r="R310" i="2"/>
  <c r="U310" i="2" s="1"/>
  <c r="S240" i="2"/>
  <c r="V240" i="2" s="1"/>
  <c r="R233" i="2"/>
  <c r="U233" i="2" s="1"/>
  <c r="Q233" i="2"/>
  <c r="T233" i="2" s="1"/>
  <c r="S233" i="2"/>
  <c r="V233" i="2" s="1"/>
  <c r="R90" i="2"/>
  <c r="U90" i="2" s="1"/>
  <c r="Q90" i="2"/>
  <c r="T90" i="2" s="1"/>
  <c r="S90" i="2"/>
  <c r="V90" i="2" s="1"/>
  <c r="R26" i="2"/>
  <c r="U26" i="2" s="1"/>
  <c r="Q26" i="2"/>
  <c r="T26" i="2" s="1"/>
  <c r="S26" i="2"/>
  <c r="V26" i="2" s="1"/>
  <c r="P336" i="2"/>
  <c r="P337" i="2"/>
  <c r="P338" i="2"/>
  <c r="P339" i="2"/>
  <c r="S339" i="2" s="1"/>
  <c r="V339" i="2" s="1"/>
  <c r="O336" i="2"/>
  <c r="O337" i="2"/>
  <c r="O338" i="2"/>
  <c r="O339" i="2"/>
  <c r="R339" i="2" s="1"/>
  <c r="U339" i="2" s="1"/>
  <c r="P373" i="2"/>
  <c r="O373" i="2"/>
  <c r="N373" i="2"/>
  <c r="N339" i="2"/>
  <c r="Q339" i="2" s="1"/>
  <c r="T339" i="2" s="1"/>
  <c r="N338" i="2"/>
  <c r="N337" i="2"/>
  <c r="N336" i="2"/>
  <c r="P361" i="2"/>
  <c r="S361" i="2" s="1"/>
  <c r="V361" i="2" s="1"/>
  <c r="O361" i="2"/>
  <c r="R361" i="2" s="1"/>
  <c r="U361" i="2" s="1"/>
  <c r="N361" i="2"/>
  <c r="Q361" i="2" s="1"/>
  <c r="T361" i="2" s="1"/>
  <c r="P359" i="2"/>
  <c r="P360" i="2"/>
  <c r="O359" i="2"/>
  <c r="N359" i="2"/>
  <c r="P318" i="2"/>
  <c r="P319" i="2"/>
  <c r="O318" i="2"/>
  <c r="O319" i="2"/>
  <c r="N318" i="2"/>
  <c r="N319" i="2"/>
  <c r="P306" i="2"/>
  <c r="P307" i="2"/>
  <c r="P308" i="2"/>
  <c r="P309" i="2"/>
  <c r="O306" i="2"/>
  <c r="O307" i="2"/>
  <c r="O308" i="2"/>
  <c r="O309" i="2"/>
  <c r="N306" i="2"/>
  <c r="N307" i="2"/>
  <c r="N308" i="2"/>
  <c r="N309" i="2"/>
  <c r="P291" i="2"/>
  <c r="P292" i="2"/>
  <c r="P293" i="2"/>
  <c r="P294" i="2"/>
  <c r="P295" i="2"/>
  <c r="P296" i="2"/>
  <c r="P297" i="2"/>
  <c r="O291" i="2"/>
  <c r="O292" i="2"/>
  <c r="O293" i="2"/>
  <c r="O294" i="2"/>
  <c r="O295" i="2"/>
  <c r="O296" i="2"/>
  <c r="O297" i="2"/>
  <c r="N291" i="2"/>
  <c r="N292" i="2"/>
  <c r="N293" i="2"/>
  <c r="N294" i="2"/>
  <c r="N295" i="2"/>
  <c r="N296" i="2"/>
  <c r="N297" i="2"/>
  <c r="Q336" i="2" l="1"/>
  <c r="Q373" i="2"/>
  <c r="S373" i="2"/>
  <c r="V373" i="2" s="1"/>
  <c r="R373" i="2"/>
  <c r="U373" i="2" s="1"/>
  <c r="S336" i="2"/>
  <c r="R336" i="2"/>
  <c r="N256" i="2"/>
  <c r="O256" i="2"/>
  <c r="P256" i="2"/>
  <c r="N257" i="2"/>
  <c r="O257" i="2"/>
  <c r="P257" i="2"/>
  <c r="N258" i="2"/>
  <c r="O258" i="2"/>
  <c r="P258" i="2"/>
  <c r="P77" i="2"/>
  <c r="S77" i="2" s="1"/>
  <c r="V77" i="2" s="1"/>
  <c r="O77" i="2"/>
  <c r="R77" i="2" s="1"/>
  <c r="U77" i="2" s="1"/>
  <c r="N77" i="2"/>
  <c r="Q77" i="2" s="1"/>
  <c r="T77" i="2" s="1"/>
  <c r="P187" i="2"/>
  <c r="O187" i="2"/>
  <c r="N187" i="2"/>
  <c r="P186" i="2"/>
  <c r="O186" i="2"/>
  <c r="N186" i="2"/>
  <c r="P189" i="2"/>
  <c r="O189" i="2"/>
  <c r="N189" i="2"/>
  <c r="P192" i="2"/>
  <c r="P193" i="2"/>
  <c r="O192" i="2"/>
  <c r="O193" i="2"/>
  <c r="N192" i="2"/>
  <c r="N193" i="2"/>
  <c r="N177" i="2"/>
  <c r="O177" i="2"/>
  <c r="P177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40" i="2"/>
  <c r="O140" i="2"/>
  <c r="N140" i="2"/>
  <c r="P139" i="2"/>
  <c r="O139" i="2"/>
  <c r="N139" i="2"/>
  <c r="P138" i="2"/>
  <c r="O138" i="2"/>
  <c r="N138" i="2"/>
  <c r="P22" i="2"/>
  <c r="O22" i="2"/>
  <c r="N22" i="2"/>
  <c r="P23" i="2"/>
  <c r="P24" i="2"/>
  <c r="O23" i="2"/>
  <c r="O24" i="2"/>
  <c r="N23" i="2"/>
  <c r="N24" i="2"/>
  <c r="P89" i="2"/>
  <c r="O89" i="2"/>
  <c r="N89" i="2"/>
  <c r="P76" i="2"/>
  <c r="N76" i="2"/>
  <c r="N62" i="2"/>
  <c r="O62" i="2"/>
  <c r="P62" i="2"/>
  <c r="P61" i="2"/>
  <c r="O61" i="2"/>
  <c r="N61" i="2"/>
  <c r="P60" i="2"/>
  <c r="O60" i="2"/>
  <c r="N60" i="2"/>
  <c r="P56" i="2"/>
  <c r="O56" i="2"/>
  <c r="N56" i="2"/>
  <c r="U336" i="2" l="1"/>
  <c r="U340" i="2" s="1"/>
  <c r="R340" i="2"/>
  <c r="V336" i="2"/>
  <c r="V340" i="2" s="1"/>
  <c r="S340" i="2"/>
  <c r="T336" i="2"/>
  <c r="T340" i="2" s="1"/>
  <c r="Q340" i="2"/>
  <c r="T373" i="2"/>
  <c r="S256" i="2"/>
  <c r="V256" i="2" s="1"/>
  <c r="Q256" i="2"/>
  <c r="T256" i="2" s="1"/>
  <c r="R256" i="2"/>
  <c r="U256" i="2" s="1"/>
  <c r="S60" i="2"/>
  <c r="V60" i="2" s="1"/>
  <c r="R60" i="2"/>
  <c r="U60" i="2" s="1"/>
  <c r="Q60" i="2"/>
  <c r="T60" i="2" s="1"/>
  <c r="P38" i="2" l="1"/>
  <c r="O38" i="2"/>
  <c r="N38" i="2"/>
  <c r="P36" i="2"/>
  <c r="O36" i="2"/>
  <c r="N36" i="2"/>
  <c r="P42" i="2" l="1"/>
  <c r="O42" i="2"/>
  <c r="N42" i="2"/>
  <c r="P21" i="2" l="1"/>
  <c r="O21" i="2"/>
  <c r="N21" i="2"/>
  <c r="P20" i="2"/>
  <c r="O20" i="2"/>
  <c r="N20" i="2"/>
  <c r="P252" i="2" l="1"/>
  <c r="O252" i="2"/>
  <c r="N252" i="2"/>
  <c r="P96" i="2"/>
  <c r="O96" i="2"/>
  <c r="N96" i="2"/>
  <c r="P95" i="2"/>
  <c r="O95" i="2"/>
  <c r="N95" i="2"/>
  <c r="P191" i="2"/>
  <c r="O191" i="2"/>
  <c r="N191" i="2"/>
  <c r="Q252" i="2" l="1"/>
  <c r="T252" i="2" s="1"/>
  <c r="S252" i="2"/>
  <c r="V252" i="2" s="1"/>
  <c r="Q95" i="2"/>
  <c r="T95" i="2" s="1"/>
  <c r="S95" i="2"/>
  <c r="V95" i="2" s="1"/>
  <c r="R95" i="2"/>
  <c r="U95" i="2" s="1"/>
  <c r="R252" i="2"/>
  <c r="U252" i="2" s="1"/>
  <c r="P15" i="2" l="1"/>
  <c r="P16" i="2"/>
  <c r="P17" i="2"/>
  <c r="P18" i="2"/>
  <c r="P19" i="2"/>
  <c r="P25" i="2"/>
  <c r="S25" i="2" s="1"/>
  <c r="P29" i="2"/>
  <c r="S29" i="2" s="1"/>
  <c r="V29" i="2" s="1"/>
  <c r="P35" i="2"/>
  <c r="P37" i="2"/>
  <c r="P39" i="2"/>
  <c r="P40" i="2"/>
  <c r="P41" i="2"/>
  <c r="P43" i="2"/>
  <c r="P44" i="2"/>
  <c r="P45" i="2"/>
  <c r="P46" i="2"/>
  <c r="S46" i="2" s="1"/>
  <c r="V46" i="2" s="1"/>
  <c r="P47" i="2"/>
  <c r="S47" i="2" s="1"/>
  <c r="V47" i="2" s="1"/>
  <c r="P50" i="2"/>
  <c r="P51" i="2"/>
  <c r="P52" i="2"/>
  <c r="P53" i="2"/>
  <c r="P54" i="2"/>
  <c r="P55" i="2"/>
  <c r="P63" i="2"/>
  <c r="S63" i="2" s="1"/>
  <c r="V63" i="2" s="1"/>
  <c r="P66" i="2"/>
  <c r="P67" i="2"/>
  <c r="P69" i="2"/>
  <c r="P79" i="2"/>
  <c r="S79" i="2" s="1"/>
  <c r="V79" i="2" s="1"/>
  <c r="P80" i="2"/>
  <c r="S80" i="2" s="1"/>
  <c r="V80" i="2" s="1"/>
  <c r="P83" i="2"/>
  <c r="P84" i="2"/>
  <c r="P85" i="2"/>
  <c r="P86" i="2"/>
  <c r="P87" i="2"/>
  <c r="P88" i="2"/>
  <c r="P106" i="2"/>
  <c r="S106" i="2" s="1"/>
  <c r="V106" i="2" s="1"/>
  <c r="P141" i="2"/>
  <c r="S141" i="2" s="1"/>
  <c r="V141" i="2" s="1"/>
  <c r="S177" i="2"/>
  <c r="V177" i="2" s="1"/>
  <c r="P178" i="2"/>
  <c r="S178" i="2" s="1"/>
  <c r="V178" i="2" s="1"/>
  <c r="P181" i="2"/>
  <c r="P182" i="2"/>
  <c r="P183" i="2"/>
  <c r="P184" i="2"/>
  <c r="P188" i="2"/>
  <c r="P190" i="2"/>
  <c r="S191" i="2"/>
  <c r="V191" i="2" s="1"/>
  <c r="P195" i="2"/>
  <c r="S195" i="2" s="1"/>
  <c r="V195" i="2" s="1"/>
  <c r="P236" i="2"/>
  <c r="S236" i="2" s="1"/>
  <c r="V236" i="2" s="1"/>
  <c r="P237" i="2"/>
  <c r="S237" i="2" s="1"/>
  <c r="V237" i="2" s="1"/>
  <c r="P253" i="2"/>
  <c r="S253" i="2" s="1"/>
  <c r="V253" i="2" s="1"/>
  <c r="P266" i="2"/>
  <c r="P267" i="2"/>
  <c r="P268" i="2"/>
  <c r="P269" i="2"/>
  <c r="S269" i="2" s="1"/>
  <c r="V269" i="2" s="1"/>
  <c r="P299" i="2"/>
  <c r="S299" i="2" s="1"/>
  <c r="P302" i="2"/>
  <c r="S302" i="2" s="1"/>
  <c r="V302" i="2" s="1"/>
  <c r="P305" i="2"/>
  <c r="P317" i="2"/>
  <c r="P320" i="2"/>
  <c r="S320" i="2" s="1"/>
  <c r="V320" i="2" s="1"/>
  <c r="P298" i="2"/>
  <c r="S298" i="2" s="1"/>
  <c r="V298" i="2" s="1"/>
  <c r="P321" i="2"/>
  <c r="S321" i="2" s="1"/>
  <c r="V321" i="2" s="1"/>
  <c r="P378" i="2"/>
  <c r="P382" i="2"/>
  <c r="S382" i="2" s="1"/>
  <c r="V382" i="2" s="1"/>
  <c r="P358" i="2"/>
  <c r="O15" i="2"/>
  <c r="O16" i="2"/>
  <c r="O17" i="2"/>
  <c r="O18" i="2"/>
  <c r="O19" i="2"/>
  <c r="O25" i="2"/>
  <c r="R25" i="2" s="1"/>
  <c r="O29" i="2"/>
  <c r="R29" i="2" s="1"/>
  <c r="U29" i="2" s="1"/>
  <c r="O35" i="2"/>
  <c r="O37" i="2"/>
  <c r="O39" i="2"/>
  <c r="O40" i="2"/>
  <c r="O41" i="2"/>
  <c r="O43" i="2"/>
  <c r="O44" i="2"/>
  <c r="O45" i="2"/>
  <c r="O46" i="2"/>
  <c r="R46" i="2" s="1"/>
  <c r="U46" i="2" s="1"/>
  <c r="O47" i="2"/>
  <c r="R47" i="2" s="1"/>
  <c r="U47" i="2" s="1"/>
  <c r="O50" i="2"/>
  <c r="O51" i="2"/>
  <c r="O52" i="2"/>
  <c r="O53" i="2"/>
  <c r="O54" i="2"/>
  <c r="O55" i="2"/>
  <c r="O63" i="2"/>
  <c r="R63" i="2" s="1"/>
  <c r="U63" i="2" s="1"/>
  <c r="O66" i="2"/>
  <c r="O67" i="2"/>
  <c r="O69" i="2"/>
  <c r="O79" i="2"/>
  <c r="R79" i="2" s="1"/>
  <c r="U79" i="2" s="1"/>
  <c r="O80" i="2"/>
  <c r="R80" i="2" s="1"/>
  <c r="U80" i="2" s="1"/>
  <c r="O83" i="2"/>
  <c r="O84" i="2"/>
  <c r="O85" i="2"/>
  <c r="O86" i="2"/>
  <c r="O87" i="2"/>
  <c r="O88" i="2"/>
  <c r="O106" i="2"/>
  <c r="R106" i="2" s="1"/>
  <c r="U106" i="2" s="1"/>
  <c r="O141" i="2"/>
  <c r="R141" i="2" s="1"/>
  <c r="U141" i="2" s="1"/>
  <c r="R177" i="2"/>
  <c r="U177" i="2" s="1"/>
  <c r="O178" i="2"/>
  <c r="R178" i="2" s="1"/>
  <c r="U178" i="2" s="1"/>
  <c r="O181" i="2"/>
  <c r="O182" i="2"/>
  <c r="O183" i="2"/>
  <c r="O184" i="2"/>
  <c r="O188" i="2"/>
  <c r="O190" i="2"/>
  <c r="R191" i="2"/>
  <c r="U191" i="2" s="1"/>
  <c r="O195" i="2"/>
  <c r="R195" i="2" s="1"/>
  <c r="U195" i="2" s="1"/>
  <c r="O236" i="2"/>
  <c r="R236" i="2" s="1"/>
  <c r="U236" i="2" s="1"/>
  <c r="O237" i="2"/>
  <c r="R237" i="2" s="1"/>
  <c r="U237" i="2" s="1"/>
  <c r="O253" i="2"/>
  <c r="R253" i="2" s="1"/>
  <c r="U253" i="2" s="1"/>
  <c r="O266" i="2"/>
  <c r="O267" i="2"/>
  <c r="O268" i="2"/>
  <c r="O269" i="2"/>
  <c r="R269" i="2" s="1"/>
  <c r="U269" i="2" s="1"/>
  <c r="O299" i="2"/>
  <c r="R299" i="2" s="1"/>
  <c r="O302" i="2"/>
  <c r="R302" i="2" s="1"/>
  <c r="U302" i="2" s="1"/>
  <c r="O305" i="2"/>
  <c r="O317" i="2"/>
  <c r="O320" i="2"/>
  <c r="R320" i="2" s="1"/>
  <c r="U320" i="2" s="1"/>
  <c r="O298" i="2"/>
  <c r="R298" i="2" s="1"/>
  <c r="U298" i="2" s="1"/>
  <c r="O321" i="2"/>
  <c r="R321" i="2" s="1"/>
  <c r="U321" i="2" s="1"/>
  <c r="O378" i="2"/>
  <c r="O382" i="2"/>
  <c r="R382" i="2" s="1"/>
  <c r="U382" i="2" s="1"/>
  <c r="O358" i="2"/>
  <c r="O360" i="2"/>
  <c r="N15" i="2"/>
  <c r="N16" i="2"/>
  <c r="N17" i="2"/>
  <c r="N18" i="2"/>
  <c r="N19" i="2"/>
  <c r="N25" i="2"/>
  <c r="Q25" i="2" s="1"/>
  <c r="N29" i="2"/>
  <c r="Q29" i="2" s="1"/>
  <c r="T29" i="2" s="1"/>
  <c r="N35" i="2"/>
  <c r="N37" i="2"/>
  <c r="N39" i="2"/>
  <c r="N40" i="2"/>
  <c r="N41" i="2"/>
  <c r="N43" i="2"/>
  <c r="N44" i="2"/>
  <c r="N45" i="2"/>
  <c r="N46" i="2"/>
  <c r="Q46" i="2" s="1"/>
  <c r="T46" i="2" s="1"/>
  <c r="N47" i="2"/>
  <c r="Q47" i="2" s="1"/>
  <c r="T47" i="2" s="1"/>
  <c r="N50" i="2"/>
  <c r="N51" i="2"/>
  <c r="N52" i="2"/>
  <c r="N53" i="2"/>
  <c r="N54" i="2"/>
  <c r="N55" i="2"/>
  <c r="N63" i="2"/>
  <c r="Q63" i="2" s="1"/>
  <c r="T63" i="2" s="1"/>
  <c r="N66" i="2"/>
  <c r="N67" i="2"/>
  <c r="N69" i="2"/>
  <c r="N79" i="2"/>
  <c r="Q79" i="2" s="1"/>
  <c r="T79" i="2" s="1"/>
  <c r="N80" i="2"/>
  <c r="Q80" i="2" s="1"/>
  <c r="T80" i="2" s="1"/>
  <c r="N83" i="2"/>
  <c r="N84" i="2"/>
  <c r="N85" i="2"/>
  <c r="N86" i="2"/>
  <c r="N87" i="2"/>
  <c r="N88" i="2"/>
  <c r="N106" i="2"/>
  <c r="Q106" i="2" s="1"/>
  <c r="T106" i="2" s="1"/>
  <c r="N141" i="2"/>
  <c r="Q141" i="2" s="1"/>
  <c r="T141" i="2" s="1"/>
  <c r="Q177" i="2"/>
  <c r="T177" i="2" s="1"/>
  <c r="N178" i="2"/>
  <c r="Q178" i="2" s="1"/>
  <c r="T178" i="2" s="1"/>
  <c r="N181" i="2"/>
  <c r="N182" i="2"/>
  <c r="N183" i="2"/>
  <c r="N184" i="2"/>
  <c r="N188" i="2"/>
  <c r="N190" i="2"/>
  <c r="Q191" i="2"/>
  <c r="T191" i="2" s="1"/>
  <c r="N195" i="2"/>
  <c r="Q195" i="2" s="1"/>
  <c r="T195" i="2" s="1"/>
  <c r="N236" i="2"/>
  <c r="Q236" i="2" s="1"/>
  <c r="T236" i="2" s="1"/>
  <c r="N237" i="2"/>
  <c r="Q237" i="2" s="1"/>
  <c r="T237" i="2" s="1"/>
  <c r="N253" i="2"/>
  <c r="Q253" i="2" s="1"/>
  <c r="T253" i="2" s="1"/>
  <c r="T254" i="2" s="1"/>
  <c r="N266" i="2"/>
  <c r="N267" i="2"/>
  <c r="N268" i="2"/>
  <c r="N269" i="2"/>
  <c r="Q269" i="2" s="1"/>
  <c r="T269" i="2" s="1"/>
  <c r="N299" i="2"/>
  <c r="Q299" i="2" s="1"/>
  <c r="N302" i="2"/>
  <c r="Q302" i="2" s="1"/>
  <c r="T302" i="2" s="1"/>
  <c r="N305" i="2"/>
  <c r="N317" i="2"/>
  <c r="N320" i="2"/>
  <c r="Q320" i="2" s="1"/>
  <c r="T320" i="2" s="1"/>
  <c r="N298" i="2"/>
  <c r="Q298" i="2" s="1"/>
  <c r="T298" i="2" s="1"/>
  <c r="N321" i="2"/>
  <c r="Q321" i="2" s="1"/>
  <c r="T321" i="2" s="1"/>
  <c r="N378" i="2"/>
  <c r="N382" i="2"/>
  <c r="N358" i="2"/>
  <c r="N360" i="2"/>
  <c r="Q382" i="2" l="1"/>
  <c r="T382" i="2" s="1"/>
  <c r="R378" i="2"/>
  <c r="U378" i="2" s="1"/>
  <c r="S378" i="2"/>
  <c r="V378" i="2" s="1"/>
  <c r="Q378" i="2"/>
  <c r="Q83" i="2"/>
  <c r="R83" i="2"/>
  <c r="S83" i="2"/>
  <c r="Q15" i="2"/>
  <c r="R15" i="2"/>
  <c r="S15" i="2"/>
  <c r="S35" i="2"/>
  <c r="R188" i="2"/>
  <c r="U188" i="2" s="1"/>
  <c r="R138" i="2"/>
  <c r="U138" i="2" s="1"/>
  <c r="R130" i="2"/>
  <c r="S138" i="2"/>
  <c r="V138" i="2" s="1"/>
  <c r="S130" i="2"/>
  <c r="R22" i="2"/>
  <c r="U22" i="2" s="1"/>
  <c r="R50" i="2"/>
  <c r="U50" i="2" s="1"/>
  <c r="R35" i="2"/>
  <c r="S22" i="2"/>
  <c r="V22" i="2" s="1"/>
  <c r="S50" i="2"/>
  <c r="V50" i="2" s="1"/>
  <c r="Q358" i="2"/>
  <c r="T358" i="2" s="1"/>
  <c r="Q317" i="2"/>
  <c r="T317" i="2" s="1"/>
  <c r="Q266" i="2"/>
  <c r="T266" i="2" s="1"/>
  <c r="Q35" i="2"/>
  <c r="S358" i="2"/>
  <c r="V358" i="2" s="1"/>
  <c r="S317" i="2"/>
  <c r="V317" i="2" s="1"/>
  <c r="Q165" i="2"/>
  <c r="Q138" i="2"/>
  <c r="T138" i="2" s="1"/>
  <c r="Q130" i="2"/>
  <c r="Q22" i="2"/>
  <c r="T22" i="2" s="1"/>
  <c r="Q50" i="2"/>
  <c r="T50" i="2" s="1"/>
  <c r="R358" i="2"/>
  <c r="U358" i="2" s="1"/>
  <c r="R317" i="2"/>
  <c r="U317" i="2" s="1"/>
  <c r="R305" i="2"/>
  <c r="U305" i="2" s="1"/>
  <c r="U299" i="2"/>
  <c r="R291" i="2"/>
  <c r="U291" i="2" s="1"/>
  <c r="R266" i="2"/>
  <c r="U266" i="2" s="1"/>
  <c r="U25" i="2"/>
  <c r="S165" i="2"/>
  <c r="Q305" i="2"/>
  <c r="T305" i="2" s="1"/>
  <c r="T299" i="2"/>
  <c r="Q291" i="2"/>
  <c r="T291" i="2" s="1"/>
  <c r="T25" i="2"/>
  <c r="R165" i="2"/>
  <c r="S305" i="2"/>
  <c r="V305" i="2" s="1"/>
  <c r="V299" i="2"/>
  <c r="S291" i="2"/>
  <c r="V291" i="2" s="1"/>
  <c r="S266" i="2"/>
  <c r="V266" i="2" s="1"/>
  <c r="V25" i="2"/>
  <c r="Q69" i="2"/>
  <c r="T69" i="2" s="1"/>
  <c r="R69" i="2"/>
  <c r="U69" i="2" s="1"/>
  <c r="S69" i="2"/>
  <c r="V69" i="2" s="1"/>
  <c r="Q66" i="2"/>
  <c r="T66" i="2" s="1"/>
  <c r="R66" i="2"/>
  <c r="U66" i="2" s="1"/>
  <c r="S66" i="2"/>
  <c r="V66" i="2" s="1"/>
  <c r="Q181" i="2"/>
  <c r="T181" i="2" s="1"/>
  <c r="S181" i="2"/>
  <c r="V181" i="2" s="1"/>
  <c r="Q188" i="2"/>
  <c r="T188" i="2" s="1"/>
  <c r="R181" i="2"/>
  <c r="U181" i="2" s="1"/>
  <c r="S188" i="2"/>
  <c r="V188" i="2" s="1"/>
  <c r="R43" i="2"/>
  <c r="Q43" i="2"/>
  <c r="T43" i="2" s="1"/>
  <c r="S43" i="2"/>
  <c r="V43" i="2" s="1"/>
  <c r="Q142" i="2" l="1"/>
  <c r="V130" i="2"/>
  <c r="V142" i="2" s="1"/>
  <c r="S142" i="2"/>
  <c r="U130" i="2"/>
  <c r="U142" i="2" s="1"/>
  <c r="R142" i="2"/>
  <c r="T35" i="2"/>
  <c r="T48" i="2" s="1"/>
  <c r="Q48" i="2"/>
  <c r="U35" i="2"/>
  <c r="R48" i="2"/>
  <c r="V35" i="2"/>
  <c r="V48" i="2" s="1"/>
  <c r="S48" i="2"/>
  <c r="T378" i="2"/>
  <c r="Q383" i="2"/>
  <c r="Q30" i="2"/>
  <c r="V15" i="2"/>
  <c r="V30" i="2" s="1"/>
  <c r="S30" i="2"/>
  <c r="U15" i="2"/>
  <c r="U30" i="2" s="1"/>
  <c r="R30" i="2"/>
  <c r="U83" i="2"/>
  <c r="U107" i="2" s="1"/>
  <c r="R107" i="2"/>
  <c r="V83" i="2"/>
  <c r="V107" i="2" s="1"/>
  <c r="S107" i="2"/>
  <c r="T83" i="2"/>
  <c r="T107" i="2" s="1"/>
  <c r="Q107" i="2"/>
  <c r="T130" i="2"/>
  <c r="T142" i="2" s="1"/>
  <c r="T81" i="2"/>
  <c r="T165" i="2"/>
  <c r="T179" i="2" s="1"/>
  <c r="Q179" i="2"/>
  <c r="U165" i="2"/>
  <c r="U179" i="2" s="1"/>
  <c r="R179" i="2"/>
  <c r="V165" i="2"/>
  <c r="V179" i="2" s="1"/>
  <c r="S179" i="2"/>
  <c r="S362" i="2"/>
  <c r="Q362" i="2"/>
  <c r="R362" i="2"/>
  <c r="V196" i="2"/>
  <c r="T196" i="2"/>
  <c r="U196" i="2"/>
  <c r="T15" i="2"/>
  <c r="T30" i="2" s="1"/>
  <c r="Q270" i="2"/>
  <c r="U64" i="2"/>
  <c r="S81" i="2"/>
  <c r="Q196" i="2"/>
  <c r="Q254" i="2"/>
  <c r="S64" i="2"/>
  <c r="S254" i="2"/>
  <c r="V254" i="2" s="1"/>
  <c r="R64" i="2"/>
  <c r="Q64" i="2"/>
  <c r="R81" i="2"/>
  <c r="Q81" i="2"/>
  <c r="S270" i="2"/>
  <c r="V270" i="2" s="1"/>
  <c r="V64" i="2"/>
  <c r="T64" i="2"/>
  <c r="S196" i="2"/>
  <c r="R196" i="2"/>
  <c r="R270" i="2"/>
  <c r="R238" i="2"/>
  <c r="V81" i="2"/>
  <c r="S303" i="2"/>
  <c r="R322" i="2"/>
  <c r="Q303" i="2"/>
  <c r="S383" i="2"/>
  <c r="Q322" i="2"/>
  <c r="U43" i="2"/>
  <c r="R254" i="2"/>
  <c r="U81" i="2"/>
  <c r="R383" i="2"/>
  <c r="S322" i="2"/>
  <c r="R303" i="2"/>
  <c r="S238" i="2"/>
  <c r="Q238" i="2"/>
  <c r="U48" i="2" l="1"/>
  <c r="U362" i="2"/>
  <c r="T362" i="2"/>
  <c r="V362" i="2"/>
  <c r="T270" i="2"/>
  <c r="T238" i="2"/>
  <c r="V238" i="2"/>
  <c r="U383" i="2"/>
  <c r="U254" i="2"/>
  <c r="U270" i="2"/>
  <c r="T383" i="2"/>
  <c r="U303" i="2"/>
  <c r="V322" i="2"/>
  <c r="T322" i="2"/>
  <c r="V383" i="2"/>
  <c r="T303" i="2"/>
  <c r="U322" i="2"/>
  <c r="V303" i="2"/>
  <c r="U238" i="2"/>
</calcChain>
</file>

<file path=xl/sharedStrings.xml><?xml version="1.0" encoding="utf-8"?>
<sst xmlns="http://schemas.openxmlformats.org/spreadsheetml/2006/main" count="1088" uniqueCount="160">
  <si>
    <t>I неделя</t>
  </si>
  <si>
    <t>Наименование блюд</t>
  </si>
  <si>
    <t>Выход блюда, г</t>
  </si>
  <si>
    <t>Ингредиенты блюда</t>
  </si>
  <si>
    <t>Цена</t>
  </si>
  <si>
    <t>Брутто, г</t>
  </si>
  <si>
    <t>Сумма</t>
  </si>
  <si>
    <t>7-10 лет</t>
  </si>
  <si>
    <t>11-14 лет</t>
  </si>
  <si>
    <t xml:space="preserve">15-18 лет </t>
  </si>
  <si>
    <t xml:space="preserve">соль йодированная </t>
  </si>
  <si>
    <t>лук репчатый</t>
  </si>
  <si>
    <t xml:space="preserve">масло сливочное </t>
  </si>
  <si>
    <t xml:space="preserve">масло растительное </t>
  </si>
  <si>
    <t>хлеб ржаной-пшеничный</t>
  </si>
  <si>
    <t xml:space="preserve">1-й день </t>
  </si>
  <si>
    <t>морковь</t>
  </si>
  <si>
    <t xml:space="preserve">картофель </t>
  </si>
  <si>
    <t>томатная паста</t>
  </si>
  <si>
    <t>сахар</t>
  </si>
  <si>
    <t xml:space="preserve">кислота лимонная </t>
  </si>
  <si>
    <t>яблоко</t>
  </si>
  <si>
    <t xml:space="preserve">яблоко </t>
  </si>
  <si>
    <t>сыр</t>
  </si>
  <si>
    <t xml:space="preserve">3-й день </t>
  </si>
  <si>
    <t>сузбеше</t>
  </si>
  <si>
    <t xml:space="preserve">4-й день </t>
  </si>
  <si>
    <t>3-й день</t>
  </si>
  <si>
    <t>2 день</t>
  </si>
  <si>
    <t>1-й день</t>
  </si>
  <si>
    <t>салат из моркови</t>
  </si>
  <si>
    <t>5-й день</t>
  </si>
  <si>
    <t>крупа рисовая</t>
  </si>
  <si>
    <t>масло сливочное</t>
  </si>
  <si>
    <t>сухари</t>
  </si>
  <si>
    <t>масло растительное</t>
  </si>
  <si>
    <t>картофель</t>
  </si>
  <si>
    <t>II неделя</t>
  </si>
  <si>
    <t>2-й день</t>
  </si>
  <si>
    <t xml:space="preserve">компот из смеси сухофруктов </t>
  </si>
  <si>
    <t xml:space="preserve">яблоко и груша </t>
  </si>
  <si>
    <t>плов(говядина)</t>
  </si>
  <si>
    <t xml:space="preserve">5-й день </t>
  </si>
  <si>
    <t>III неделя</t>
  </si>
  <si>
    <t>макароны</t>
  </si>
  <si>
    <t>IV неделя</t>
  </si>
  <si>
    <t xml:space="preserve">чай с молоком </t>
  </si>
  <si>
    <t xml:space="preserve">хлеб пшеничный из муки 1 сорта 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</si>
  <si>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</si>
  <si>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</si>
  <si>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</si>
  <si>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</si>
  <si>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</si>
  <si>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</si>
  <si>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 xml:space="preserve">2 неделя </t>
  </si>
  <si>
    <t xml:space="preserve">3неделя </t>
  </si>
  <si>
    <t xml:space="preserve">4неделя </t>
  </si>
  <si>
    <t xml:space="preserve">Четырех недельное меню блюд </t>
  </si>
  <si>
    <t>молоко 2,5%</t>
  </si>
  <si>
    <t>Нетто,г</t>
  </si>
  <si>
    <t xml:space="preserve">крупа рисовая </t>
  </si>
  <si>
    <t xml:space="preserve">тефтели мясные \ соус красный основной </t>
  </si>
  <si>
    <t>говядина (котлетное мясо)</t>
  </si>
  <si>
    <t xml:space="preserve">бульон </t>
  </si>
  <si>
    <t>мука пшеничная 1сорт</t>
  </si>
  <si>
    <t xml:space="preserve">томатное пюре </t>
  </si>
  <si>
    <t xml:space="preserve">соус красный основной </t>
  </si>
  <si>
    <t xml:space="preserve">гарнир: картофельное пюре \масло сливочное </t>
  </si>
  <si>
    <t xml:space="preserve">маргарин сливочный </t>
  </si>
  <si>
    <t xml:space="preserve">жаркое по-домашнему из птицы </t>
  </si>
  <si>
    <t>говядина (лопаточно-грудная часть)</t>
  </si>
  <si>
    <t xml:space="preserve">сыр твердый </t>
  </si>
  <si>
    <t>говядина (котлетное мясо )</t>
  </si>
  <si>
    <t>50\20</t>
  </si>
  <si>
    <t>75\20</t>
  </si>
  <si>
    <t>100\20</t>
  </si>
  <si>
    <t>котлеты мясные\соус красный основной</t>
  </si>
  <si>
    <t>гарнир: гречневая рассыпчатая</t>
  </si>
  <si>
    <t>гречка</t>
  </si>
  <si>
    <t>гарнир: макароны\отварные с маслом сливочным</t>
  </si>
  <si>
    <t xml:space="preserve">салат из свеклы </t>
  </si>
  <si>
    <t xml:space="preserve">рагу из птицы </t>
  </si>
  <si>
    <t xml:space="preserve">свекла </t>
  </si>
  <si>
    <t xml:space="preserve">яблоки свежие </t>
  </si>
  <si>
    <t xml:space="preserve">чай черный с сахаром </t>
  </si>
  <si>
    <t>говядина (тазобедренной части )</t>
  </si>
  <si>
    <t xml:space="preserve">гарнир: рис рассыпчатый </t>
  </si>
  <si>
    <t>яблоки</t>
  </si>
  <si>
    <t>Жаркое по-домашнему (говядина)</t>
  </si>
  <si>
    <t xml:space="preserve">сок </t>
  </si>
  <si>
    <t xml:space="preserve">мед </t>
  </si>
  <si>
    <t>мед</t>
  </si>
  <si>
    <t>гуляш  (говядина)</t>
  </si>
  <si>
    <t>в100г</t>
  </si>
  <si>
    <t>ист.</t>
  </si>
  <si>
    <t xml:space="preserve">Белки </t>
  </si>
  <si>
    <t>Углеводы</t>
  </si>
  <si>
    <t>Ккал</t>
  </si>
  <si>
    <t xml:space="preserve">60-(2шт) </t>
  </si>
  <si>
    <t xml:space="preserve">90-(3шт) </t>
  </si>
  <si>
    <t xml:space="preserve">120-(4шт) </t>
  </si>
  <si>
    <t xml:space="preserve">Жиры </t>
  </si>
  <si>
    <t xml:space="preserve">сухофрукты </t>
  </si>
  <si>
    <t>сок яблочный</t>
  </si>
  <si>
    <t>биточки мясные</t>
  </si>
  <si>
    <t>крупа пшено</t>
  </si>
  <si>
    <t xml:space="preserve">сыр </t>
  </si>
  <si>
    <t xml:space="preserve">Стоимость готового блюда </t>
  </si>
  <si>
    <t xml:space="preserve">сыр порциями </t>
  </si>
  <si>
    <t xml:space="preserve">Стоимость набора сырья </t>
  </si>
  <si>
    <t>сухофрукты</t>
  </si>
  <si>
    <t>сок фруктовый</t>
  </si>
  <si>
    <t xml:space="preserve">тефтели мясные (духовые)\ соус красный основной </t>
  </si>
  <si>
    <t xml:space="preserve"> Суп с фрикадельками из говядины </t>
  </si>
  <si>
    <t>7-11 лет</t>
  </si>
  <si>
    <t>11-15 лет</t>
  </si>
  <si>
    <t xml:space="preserve">16-18 лет </t>
  </si>
  <si>
    <t xml:space="preserve">котлеты мясные(духовые)\соус красный основной </t>
  </si>
  <si>
    <t>яйцо 1 категории</t>
  </si>
  <si>
    <t>200\35</t>
  </si>
  <si>
    <t>250\35</t>
  </si>
  <si>
    <t>котлеты мясные (духовые)\соус красный основной</t>
  </si>
  <si>
    <t>биточки мясные (духовые)\соус красный основной</t>
  </si>
  <si>
    <t xml:space="preserve">салат из моркови с сыром </t>
  </si>
  <si>
    <t>Дрожжи прессованные</t>
  </si>
  <si>
    <t>мука пшеничная в\с</t>
  </si>
  <si>
    <t xml:space="preserve">творог </t>
  </si>
  <si>
    <t>ванилин</t>
  </si>
  <si>
    <t xml:space="preserve">ватрушка с творогом </t>
  </si>
  <si>
    <t>масло  сливочное</t>
  </si>
  <si>
    <t xml:space="preserve">сузбеше/творог </t>
  </si>
  <si>
    <t>сузбеше\творог</t>
  </si>
  <si>
    <t>дрожжи прессованные</t>
  </si>
  <si>
    <t>кисель из  концентрата на плодовых или ягодных экстрактах</t>
  </si>
  <si>
    <t xml:space="preserve">кисель из концентрата </t>
  </si>
  <si>
    <t xml:space="preserve">лимон </t>
  </si>
  <si>
    <t>уха из горбуши</t>
  </si>
  <si>
    <t>горбуша</t>
  </si>
  <si>
    <t xml:space="preserve">сок фруктовый </t>
  </si>
  <si>
    <t xml:space="preserve">уха из горбуши </t>
  </si>
  <si>
    <t xml:space="preserve">сок яблоко </t>
  </si>
  <si>
    <t xml:space="preserve">чай с сахаром и лимоном </t>
  </si>
  <si>
    <t xml:space="preserve">чай с молоком и сахаром </t>
  </si>
  <si>
    <t>90\20</t>
  </si>
  <si>
    <t>120\20</t>
  </si>
  <si>
    <t>60\20</t>
  </si>
  <si>
    <t>чай с лимоном и сахаром</t>
  </si>
  <si>
    <t>чай высшего сорта</t>
  </si>
  <si>
    <t xml:space="preserve">салат из белокочанной капусты  </t>
  </si>
  <si>
    <t>капуста белокочанная</t>
  </si>
  <si>
    <t>курица(бедренная и берцовая кость с прилегающей к ней мякотью )</t>
  </si>
  <si>
    <t>говядина (таза бедренной части)</t>
  </si>
  <si>
    <t xml:space="preserve">III неделя </t>
  </si>
  <si>
    <t>УТВЕРЖДАЮ</t>
  </si>
  <si>
    <t>управления образования</t>
  </si>
  <si>
    <t>"___" ___________ 2024год</t>
  </si>
  <si>
    <t>И.о. руководителя</t>
  </si>
  <si>
    <t>А. Балташева____________</t>
  </si>
  <si>
    <r>
      <t xml:space="preserve">4-недельное перспективное  меню для организации питания школьников в общеобразовательных организациях </t>
    </r>
    <r>
      <rPr>
        <sz val="14"/>
        <rFont val="Times New Roman"/>
        <family val="1"/>
        <charset val="204"/>
      </rPr>
      <t>(зима-весна)</t>
    </r>
  </si>
  <si>
    <t>Акмолинской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</si>
</sst>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00"/>
    <numFmt numFmtId="166" formatCode="0.0"/>
    <numFmt numFmtId="167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165" fontId="5" fillId="2" borderId="0" xfId="0" applyNumberFormat="1" applyFont="1" applyFill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0" xfId="0" applyFont="1" applyFill="1"/>
    <xf numFmtId="2" fontId="6" fillId="2" borderId="0" xfId="0" applyNumberFormat="1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166" fontId="4" fillId="2" borderId="1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top"/>
    </xf>
    <xf numFmtId="0" fontId="5" fillId="2" borderId="3" xfId="0" applyFont="1" applyFill="1" applyBorder="1" applyAlignment="1">
      <alignment horizontal="left" wrapText="1"/>
    </xf>
    <xf numFmtId="2" fontId="5" fillId="2" borderId="2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5" fillId="2" borderId="18" xfId="0" applyFont="1" applyFill="1" applyBorder="1"/>
    <xf numFmtId="2" fontId="5" fillId="2" borderId="1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7" xfId="0" applyFont="1" applyFill="1" applyBorder="1"/>
    <xf numFmtId="0" fontId="5" fillId="2" borderId="19" xfId="0" applyFont="1" applyFill="1" applyBorder="1"/>
    <xf numFmtId="0" fontId="5" fillId="2" borderId="25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 vertical="center"/>
    </xf>
    <xf numFmtId="0" fontId="5" fillId="2" borderId="23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165" fontId="5" fillId="2" borderId="2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vertical="top"/>
    </xf>
    <xf numFmtId="2" fontId="4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/>
    <xf numFmtId="0" fontId="5" fillId="2" borderId="13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2" fontId="4" fillId="2" borderId="1" xfId="0" applyNumberFormat="1" applyFont="1" applyFill="1" applyBorder="1"/>
    <xf numFmtId="0" fontId="5" fillId="2" borderId="22" xfId="0" applyFont="1" applyFill="1" applyBorder="1"/>
    <xf numFmtId="166" fontId="4" fillId="2" borderId="1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0" fontId="7" fillId="2" borderId="0" xfId="0" applyFont="1" applyFill="1"/>
    <xf numFmtId="2" fontId="7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2" borderId="31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2" borderId="34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2" fontId="4" fillId="2" borderId="25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/>
    <xf numFmtId="166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9" fillId="2" borderId="4" xfId="0" applyNumberFormat="1" applyFont="1" applyFill="1" applyBorder="1"/>
    <xf numFmtId="2" fontId="9" fillId="2" borderId="6" xfId="0" applyNumberFormat="1" applyFont="1" applyFill="1" applyBorder="1"/>
    <xf numFmtId="2" fontId="9" fillId="2" borderId="0" xfId="0" applyNumberFormat="1" applyFont="1" applyFill="1"/>
    <xf numFmtId="1" fontId="8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166" fontId="4" fillId="2" borderId="1" xfId="0" applyNumberFormat="1" applyFont="1" applyFill="1" applyBorder="1"/>
    <xf numFmtId="2" fontId="6" fillId="2" borderId="3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0" fillId="2" borderId="0" xfId="0" applyFont="1" applyFill="1"/>
    <xf numFmtId="0" fontId="0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8" xfId="0" applyFont="1" applyFill="1" applyBorder="1"/>
    <xf numFmtId="1" fontId="0" fillId="2" borderId="0" xfId="0" applyNumberFormat="1" applyFill="1"/>
    <xf numFmtId="0" fontId="5" fillId="2" borderId="37" xfId="0" applyFont="1" applyFill="1" applyBorder="1" applyAlignment="1">
      <alignment horizontal="left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/>
    <xf numFmtId="0" fontId="5" fillId="2" borderId="6" xfId="0" applyFont="1" applyFill="1" applyBorder="1"/>
    <xf numFmtId="0" fontId="5" fillId="2" borderId="4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0" fillId="0" borderId="0" xfId="0" applyFont="1"/>
    <xf numFmtId="2" fontId="6" fillId="2" borderId="0" xfId="0" applyNumberFormat="1" applyFont="1" applyFill="1"/>
    <xf numFmtId="2" fontId="7" fillId="2" borderId="0" xfId="0" applyNumberFormat="1" applyFont="1" applyFill="1" applyAlignment="1">
      <alignment horizontal="center"/>
    </xf>
    <xf numFmtId="0" fontId="2" fillId="2" borderId="1" xfId="0" applyFont="1" applyFill="1" applyBorder="1"/>
    <xf numFmtId="2" fontId="5" fillId="2" borderId="3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5" fillId="2" borderId="8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392"/>
  <sheetViews>
    <sheetView tabSelected="1" zoomScale="80" zoomScaleNormal="80" workbookViewId="0">
      <selection activeCell="T10" sqref="T10"/>
    </sheetView>
  </sheetViews>
  <sheetFormatPr defaultRowHeight="15" x14ac:dyDescent="0.25"/>
  <cols>
    <col min="2" max="2" width="29.28515625" customWidth="1"/>
    <col min="3" max="3" width="8.42578125" customWidth="1"/>
    <col min="4" max="4" width="7.5703125" customWidth="1"/>
    <col min="5" max="5" width="7.140625" customWidth="1"/>
    <col min="6" max="6" width="29" customWidth="1"/>
    <col min="8" max="8" width="7.85546875" customWidth="1"/>
    <col min="11" max="11" width="7.42578125" customWidth="1"/>
    <col min="12" max="12" width="8.5703125" customWidth="1"/>
    <col min="13" max="13" width="7.85546875" customWidth="1"/>
    <col min="14" max="14" width="7.140625" customWidth="1"/>
    <col min="15" max="16" width="8.140625" customWidth="1"/>
    <col min="17" max="18" width="9.7109375" customWidth="1"/>
    <col min="19" max="19" width="9.5703125" customWidth="1"/>
    <col min="20" max="20" width="9.140625" customWidth="1"/>
    <col min="21" max="21" width="10.140625" customWidth="1"/>
    <col min="22" max="22" width="9.5703125" customWidth="1"/>
  </cols>
  <sheetData>
    <row r="2" spans="2:25" ht="18.75" x14ac:dyDescent="0.3">
      <c r="S2" s="204" t="s">
        <v>153</v>
      </c>
      <c r="T2" s="204"/>
      <c r="U2" s="204"/>
    </row>
    <row r="3" spans="2:25" ht="18.75" x14ac:dyDescent="0.3">
      <c r="S3" s="204" t="s">
        <v>156</v>
      </c>
      <c r="T3" s="204"/>
      <c r="U3" s="204"/>
    </row>
    <row r="4" spans="2:25" ht="18.75" x14ac:dyDescent="0.3">
      <c r="S4" s="204" t="s">
        <v>154</v>
      </c>
      <c r="T4" s="204"/>
      <c r="U4" s="204"/>
    </row>
    <row r="5" spans="2:25" ht="18.75" x14ac:dyDescent="0.3">
      <c r="S5" s="204" t="s">
        <v>159</v>
      </c>
      <c r="T5" s="204"/>
      <c r="U5" s="204"/>
    </row>
    <row r="6" spans="2:25" ht="18.75" x14ac:dyDescent="0.3">
      <c r="S6" s="204" t="s">
        <v>157</v>
      </c>
      <c r="T6" s="204"/>
      <c r="U6" s="204"/>
    </row>
    <row r="7" spans="2:25" ht="18.75" x14ac:dyDescent="0.3">
      <c r="S7" s="204" t="s">
        <v>155</v>
      </c>
      <c r="T7" s="204"/>
      <c r="U7" s="204"/>
    </row>
    <row r="9" spans="2:25" ht="18.75" x14ac:dyDescent="0.3">
      <c r="B9" s="244" t="s">
        <v>158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2"/>
      <c r="V9" s="22"/>
      <c r="W9" s="22"/>
      <c r="X9" s="22"/>
      <c r="Y9" s="22"/>
    </row>
    <row r="10" spans="2:25" ht="15.75" x14ac:dyDescent="0.25">
      <c r="B10" s="157"/>
      <c r="C10" s="157"/>
      <c r="D10" s="246"/>
      <c r="E10" s="246"/>
      <c r="F10" s="246"/>
      <c r="G10" s="26"/>
      <c r="H10" s="26"/>
      <c r="I10" s="235"/>
      <c r="J10" s="235"/>
      <c r="K10" s="154"/>
      <c r="L10" s="154"/>
      <c r="M10" s="154"/>
      <c r="N10" s="26"/>
      <c r="O10" s="26"/>
      <c r="P10" s="26"/>
      <c r="Q10" s="26"/>
      <c r="R10" s="26"/>
      <c r="S10" s="26"/>
      <c r="T10" s="26"/>
      <c r="U10" s="22"/>
      <c r="V10" s="22"/>
      <c r="W10" s="22"/>
      <c r="X10" s="22"/>
      <c r="Y10" s="22"/>
    </row>
    <row r="11" spans="2:25" ht="15.75" x14ac:dyDescent="0.25">
      <c r="B11" s="235" t="s">
        <v>0</v>
      </c>
      <c r="C11" s="235"/>
      <c r="D11" s="235"/>
      <c r="E11" s="23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2"/>
      <c r="V11" s="22"/>
      <c r="W11" s="22"/>
      <c r="X11" s="22"/>
      <c r="Y11" s="22"/>
    </row>
    <row r="12" spans="2:25" ht="66" customHeight="1" x14ac:dyDescent="0.25">
      <c r="B12" s="250" t="s">
        <v>1</v>
      </c>
      <c r="C12" s="241" t="s">
        <v>2</v>
      </c>
      <c r="D12" s="242"/>
      <c r="E12" s="243"/>
      <c r="F12" s="250" t="s">
        <v>3</v>
      </c>
      <c r="G12" s="248" t="s">
        <v>4</v>
      </c>
      <c r="H12" s="247" t="s">
        <v>5</v>
      </c>
      <c r="I12" s="247"/>
      <c r="J12" s="247"/>
      <c r="K12" s="241" t="s">
        <v>59</v>
      </c>
      <c r="L12" s="242"/>
      <c r="M12" s="243"/>
      <c r="N12" s="241" t="s">
        <v>6</v>
      </c>
      <c r="O12" s="242"/>
      <c r="P12" s="243"/>
      <c r="Q12" s="241" t="s">
        <v>109</v>
      </c>
      <c r="R12" s="242"/>
      <c r="S12" s="243"/>
      <c r="T12" s="252" t="s">
        <v>107</v>
      </c>
      <c r="U12" s="252"/>
      <c r="V12" s="252"/>
      <c r="W12" s="22"/>
      <c r="X12" s="22"/>
      <c r="Y12" s="22"/>
    </row>
    <row r="13" spans="2:25" ht="30" customHeight="1" x14ac:dyDescent="0.25">
      <c r="B13" s="251"/>
      <c r="C13" s="158" t="s">
        <v>114</v>
      </c>
      <c r="D13" s="158" t="s">
        <v>115</v>
      </c>
      <c r="E13" s="158" t="s">
        <v>116</v>
      </c>
      <c r="F13" s="251"/>
      <c r="G13" s="249"/>
      <c r="H13" s="158" t="s">
        <v>114</v>
      </c>
      <c r="I13" s="158" t="s">
        <v>115</v>
      </c>
      <c r="J13" s="158" t="s">
        <v>116</v>
      </c>
      <c r="K13" s="158" t="s">
        <v>114</v>
      </c>
      <c r="L13" s="158" t="s">
        <v>115</v>
      </c>
      <c r="M13" s="158" t="s">
        <v>116</v>
      </c>
      <c r="N13" s="158" t="s">
        <v>114</v>
      </c>
      <c r="O13" s="158" t="s">
        <v>115</v>
      </c>
      <c r="P13" s="158" t="s">
        <v>116</v>
      </c>
      <c r="Q13" s="158" t="s">
        <v>114</v>
      </c>
      <c r="R13" s="158" t="s">
        <v>115</v>
      </c>
      <c r="S13" s="158" t="s">
        <v>116</v>
      </c>
      <c r="T13" s="158" t="s">
        <v>114</v>
      </c>
      <c r="U13" s="158" t="s">
        <v>115</v>
      </c>
      <c r="V13" s="158" t="s">
        <v>116</v>
      </c>
      <c r="W13" s="22"/>
      <c r="X13" s="22"/>
      <c r="Y13" s="22"/>
    </row>
    <row r="14" spans="2:25" ht="16.5" thickBot="1" x14ac:dyDescent="0.3">
      <c r="B14" s="163" t="s">
        <v>29</v>
      </c>
      <c r="C14" s="159"/>
      <c r="D14" s="159"/>
      <c r="E14" s="159"/>
      <c r="F14" s="162"/>
      <c r="G14" s="49"/>
      <c r="H14" s="162"/>
      <c r="I14" s="162"/>
      <c r="J14" s="162"/>
      <c r="K14" s="162"/>
      <c r="L14" s="162"/>
      <c r="M14" s="162"/>
      <c r="N14" s="159"/>
      <c r="O14" s="159"/>
      <c r="P14" s="159"/>
      <c r="Q14" s="159"/>
      <c r="R14" s="159"/>
      <c r="S14" s="159"/>
      <c r="T14" s="26"/>
      <c r="U14" s="22"/>
      <c r="V14" s="22"/>
      <c r="W14" s="22"/>
      <c r="X14" s="22"/>
      <c r="Y14" s="22"/>
    </row>
    <row r="15" spans="2:25" ht="30" customHeight="1" x14ac:dyDescent="0.25">
      <c r="B15" s="224" t="s">
        <v>112</v>
      </c>
      <c r="C15" s="254" t="s">
        <v>145</v>
      </c>
      <c r="D15" s="254" t="s">
        <v>143</v>
      </c>
      <c r="E15" s="257" t="s">
        <v>144</v>
      </c>
      <c r="F15" s="50" t="s">
        <v>62</v>
      </c>
      <c r="G15" s="38">
        <v>2710</v>
      </c>
      <c r="H15" s="9">
        <v>5.1999999999999998E-2</v>
      </c>
      <c r="I15" s="9">
        <v>7.8E-2</v>
      </c>
      <c r="J15" s="9">
        <v>0.104</v>
      </c>
      <c r="K15" s="9">
        <v>3.7999999999999999E-2</v>
      </c>
      <c r="L15" s="9">
        <v>5.7000000000000002E-2</v>
      </c>
      <c r="M15" s="9">
        <v>7.5999999999999998E-2</v>
      </c>
      <c r="N15" s="38">
        <f t="shared" ref="N15:N29" si="0">H15*G15</f>
        <v>140.91999999999999</v>
      </c>
      <c r="O15" s="38">
        <f t="shared" ref="O15:O24" si="1">I15*G15</f>
        <v>211.38</v>
      </c>
      <c r="P15" s="38">
        <f t="shared" ref="P15:P29" si="2">J15*G15</f>
        <v>281.83999999999997</v>
      </c>
      <c r="Q15" s="211">
        <f>SUM(N15:N21)</f>
        <v>164.63119999999998</v>
      </c>
      <c r="R15" s="211">
        <f>SUM(O15:O21)</f>
        <v>240.85199999999998</v>
      </c>
      <c r="S15" s="211">
        <f>SUM(P15:P21)</f>
        <v>327.38580000000002</v>
      </c>
      <c r="T15" s="211">
        <f>Q15+Q15*50%</f>
        <v>246.94679999999997</v>
      </c>
      <c r="U15" s="211">
        <f>R15+R15*50%</f>
        <v>361.27799999999996</v>
      </c>
      <c r="V15" s="214">
        <f>S15+S15*50%</f>
        <v>491.07870000000003</v>
      </c>
      <c r="W15" s="22"/>
      <c r="X15" s="22"/>
      <c r="Y15" s="22"/>
    </row>
    <row r="16" spans="2:25" ht="15.75" x14ac:dyDescent="0.25">
      <c r="B16" s="225"/>
      <c r="C16" s="255"/>
      <c r="D16" s="255"/>
      <c r="E16" s="258"/>
      <c r="F16" s="51" t="s">
        <v>60</v>
      </c>
      <c r="G16" s="142">
        <v>482</v>
      </c>
      <c r="H16" s="8">
        <v>5.0000000000000001E-3</v>
      </c>
      <c r="I16" s="8">
        <v>8.0000000000000002E-3</v>
      </c>
      <c r="J16" s="8">
        <v>0.01</v>
      </c>
      <c r="K16" s="8">
        <v>5.0000000000000001E-3</v>
      </c>
      <c r="L16" s="8">
        <v>8.0000000000000002E-3</v>
      </c>
      <c r="M16" s="8">
        <v>0.01</v>
      </c>
      <c r="N16" s="142">
        <f t="shared" si="0"/>
        <v>2.41</v>
      </c>
      <c r="O16" s="142">
        <f t="shared" si="1"/>
        <v>3.8559999999999999</v>
      </c>
      <c r="P16" s="142">
        <f t="shared" si="2"/>
        <v>4.82</v>
      </c>
      <c r="Q16" s="212"/>
      <c r="R16" s="212"/>
      <c r="S16" s="212"/>
      <c r="T16" s="212"/>
      <c r="U16" s="212"/>
      <c r="V16" s="215"/>
      <c r="W16" s="22"/>
      <c r="X16" s="22"/>
      <c r="Y16" s="22"/>
    </row>
    <row r="17" spans="2:25" ht="15.75" x14ac:dyDescent="0.25">
      <c r="B17" s="225"/>
      <c r="C17" s="255"/>
      <c r="D17" s="255"/>
      <c r="E17" s="258"/>
      <c r="F17" s="51" t="s">
        <v>11</v>
      </c>
      <c r="G17" s="142">
        <v>133</v>
      </c>
      <c r="H17" s="141">
        <v>2.1000000000000001E-2</v>
      </c>
      <c r="I17" s="141">
        <v>3.2000000000000001E-2</v>
      </c>
      <c r="J17" s="8">
        <v>4.2000000000000003E-2</v>
      </c>
      <c r="K17" s="8">
        <v>1.7999999999999999E-2</v>
      </c>
      <c r="L17" s="8">
        <v>2.7E-2</v>
      </c>
      <c r="M17" s="8">
        <v>3.5999999999999997E-2</v>
      </c>
      <c r="N17" s="142">
        <f t="shared" si="0"/>
        <v>2.7930000000000001</v>
      </c>
      <c r="O17" s="142">
        <f t="shared" si="1"/>
        <v>4.2560000000000002</v>
      </c>
      <c r="P17" s="142">
        <f t="shared" si="2"/>
        <v>5.5860000000000003</v>
      </c>
      <c r="Q17" s="212"/>
      <c r="R17" s="212"/>
      <c r="S17" s="212"/>
      <c r="T17" s="212"/>
      <c r="U17" s="212"/>
      <c r="V17" s="215"/>
      <c r="W17" s="22"/>
      <c r="X17" s="22"/>
      <c r="Y17" s="22"/>
    </row>
    <row r="18" spans="2:25" ht="15.75" x14ac:dyDescent="0.25">
      <c r="B18" s="225"/>
      <c r="C18" s="255"/>
      <c r="D18" s="255"/>
      <c r="E18" s="258"/>
      <c r="F18" s="51" t="s">
        <v>13</v>
      </c>
      <c r="G18" s="142">
        <v>683</v>
      </c>
      <c r="H18" s="141">
        <v>8.0000000000000002E-3</v>
      </c>
      <c r="I18" s="141">
        <v>1.2E-2</v>
      </c>
      <c r="J18" s="141">
        <v>3.2000000000000001E-2</v>
      </c>
      <c r="K18" s="141">
        <v>8.0000000000000002E-3</v>
      </c>
      <c r="L18" s="141">
        <v>1.2E-2</v>
      </c>
      <c r="M18" s="141">
        <v>3.2000000000000001E-2</v>
      </c>
      <c r="N18" s="142">
        <f t="shared" si="0"/>
        <v>5.4640000000000004</v>
      </c>
      <c r="O18" s="142">
        <f t="shared" si="1"/>
        <v>8.1959999999999997</v>
      </c>
      <c r="P18" s="142">
        <f t="shared" si="2"/>
        <v>21.856000000000002</v>
      </c>
      <c r="Q18" s="212"/>
      <c r="R18" s="212"/>
      <c r="S18" s="212"/>
      <c r="T18" s="212"/>
      <c r="U18" s="212"/>
      <c r="V18" s="215"/>
      <c r="W18" s="22"/>
      <c r="X18" s="22"/>
      <c r="Y18" s="22"/>
    </row>
    <row r="19" spans="2:25" ht="15.75" x14ac:dyDescent="0.25">
      <c r="B19" s="225"/>
      <c r="C19" s="255"/>
      <c r="D19" s="255"/>
      <c r="E19" s="258"/>
      <c r="F19" s="51" t="s">
        <v>64</v>
      </c>
      <c r="G19" s="142">
        <v>59.9</v>
      </c>
      <c r="H19" s="141">
        <v>4.0000000000000001E-3</v>
      </c>
      <c r="I19" s="141">
        <v>6.0000000000000001E-3</v>
      </c>
      <c r="J19" s="141">
        <v>8.0000000000000002E-3</v>
      </c>
      <c r="K19" s="141">
        <v>4.0000000000000001E-3</v>
      </c>
      <c r="L19" s="141">
        <v>6.0000000000000001E-3</v>
      </c>
      <c r="M19" s="141">
        <v>8.0000000000000002E-3</v>
      </c>
      <c r="N19" s="142">
        <f t="shared" si="0"/>
        <v>0.23960000000000001</v>
      </c>
      <c r="O19" s="142">
        <f t="shared" si="1"/>
        <v>0.3594</v>
      </c>
      <c r="P19" s="142">
        <f t="shared" si="2"/>
        <v>0.47920000000000001</v>
      </c>
      <c r="Q19" s="212"/>
      <c r="R19" s="212"/>
      <c r="S19" s="212"/>
      <c r="T19" s="212"/>
      <c r="U19" s="212"/>
      <c r="V19" s="215"/>
      <c r="W19" s="22"/>
      <c r="X19" s="22"/>
      <c r="Y19" s="22"/>
    </row>
    <row r="20" spans="2:25" ht="15.75" x14ac:dyDescent="0.25">
      <c r="B20" s="225"/>
      <c r="C20" s="255"/>
      <c r="D20" s="255"/>
      <c r="E20" s="258"/>
      <c r="F20" s="51" t="s">
        <v>10</v>
      </c>
      <c r="G20" s="142">
        <v>76</v>
      </c>
      <c r="H20" s="141">
        <v>1E-3</v>
      </c>
      <c r="I20" s="141">
        <v>1E-3</v>
      </c>
      <c r="J20" s="141">
        <v>1E-3</v>
      </c>
      <c r="K20" s="141">
        <v>1E-3</v>
      </c>
      <c r="L20" s="141">
        <v>1E-3</v>
      </c>
      <c r="M20" s="141">
        <v>1E-3</v>
      </c>
      <c r="N20" s="142">
        <f t="shared" si="0"/>
        <v>7.5999999999999998E-2</v>
      </c>
      <c r="O20" s="142">
        <f t="shared" si="1"/>
        <v>7.5999999999999998E-2</v>
      </c>
      <c r="P20" s="142">
        <f t="shared" si="2"/>
        <v>7.5999999999999998E-2</v>
      </c>
      <c r="Q20" s="212"/>
      <c r="R20" s="212"/>
      <c r="S20" s="212"/>
      <c r="T20" s="212"/>
      <c r="U20" s="212"/>
      <c r="V20" s="215"/>
      <c r="W20" s="22"/>
      <c r="X20" s="22"/>
      <c r="Y20" s="22"/>
    </row>
    <row r="21" spans="2:25" ht="16.5" thickBot="1" x14ac:dyDescent="0.3">
      <c r="B21" s="253"/>
      <c r="C21" s="256"/>
      <c r="D21" s="256"/>
      <c r="E21" s="259"/>
      <c r="F21" s="39" t="s">
        <v>66</v>
      </c>
      <c r="G21" s="52">
        <v>636.42999999999995</v>
      </c>
      <c r="H21" s="52">
        <v>0.02</v>
      </c>
      <c r="I21" s="52">
        <v>0.02</v>
      </c>
      <c r="J21" s="52">
        <v>0.02</v>
      </c>
      <c r="K21" s="52">
        <v>0.02</v>
      </c>
      <c r="L21" s="52">
        <v>0.02</v>
      </c>
      <c r="M21" s="52">
        <v>0.02</v>
      </c>
      <c r="N21" s="40">
        <f t="shared" si="0"/>
        <v>12.7286</v>
      </c>
      <c r="O21" s="40">
        <f t="shared" si="1"/>
        <v>12.7286</v>
      </c>
      <c r="P21" s="40">
        <f t="shared" si="2"/>
        <v>12.7286</v>
      </c>
      <c r="Q21" s="213"/>
      <c r="R21" s="213"/>
      <c r="S21" s="213"/>
      <c r="T21" s="213"/>
      <c r="U21" s="213"/>
      <c r="V21" s="216"/>
      <c r="W21" s="22"/>
      <c r="X21" s="22"/>
      <c r="Y21" s="22"/>
    </row>
    <row r="22" spans="2:25" ht="16.5" thickBot="1" x14ac:dyDescent="0.3">
      <c r="B22" s="220" t="s">
        <v>79</v>
      </c>
      <c r="C22" s="222">
        <v>100</v>
      </c>
      <c r="D22" s="222">
        <v>130</v>
      </c>
      <c r="E22" s="222">
        <v>150</v>
      </c>
      <c r="F22" s="15" t="s">
        <v>44</v>
      </c>
      <c r="G22" s="147">
        <v>396</v>
      </c>
      <c r="H22" s="8">
        <v>3.5000000000000003E-2</v>
      </c>
      <c r="I22" s="8">
        <v>4.5999999999999999E-2</v>
      </c>
      <c r="J22" s="8">
        <v>5.2999999999999999E-2</v>
      </c>
      <c r="K22" s="8">
        <v>3.5000000000000003E-2</v>
      </c>
      <c r="L22" s="8">
        <v>4.5999999999999999E-2</v>
      </c>
      <c r="M22" s="8">
        <v>5.2999999999999999E-2</v>
      </c>
      <c r="N22" s="40">
        <f t="shared" si="0"/>
        <v>13.860000000000001</v>
      </c>
      <c r="O22" s="40">
        <f t="shared" si="1"/>
        <v>18.216000000000001</v>
      </c>
      <c r="P22" s="40">
        <f t="shared" si="2"/>
        <v>20.988</v>
      </c>
      <c r="Q22" s="208">
        <f>SUM(N22:N24)</f>
        <v>39.276000000000003</v>
      </c>
      <c r="R22" s="208">
        <f>SUM(O22:O24)</f>
        <v>43.631999999999998</v>
      </c>
      <c r="S22" s="208">
        <f>SUM(P22:P24)</f>
        <v>46.404000000000003</v>
      </c>
      <c r="T22" s="208">
        <f>Q22+Q22*50%</f>
        <v>58.914000000000001</v>
      </c>
      <c r="U22" s="208">
        <f>R22+R22*50%</f>
        <v>65.447999999999993</v>
      </c>
      <c r="V22" s="208">
        <f>S22+S22*50%</f>
        <v>69.606000000000009</v>
      </c>
      <c r="W22" s="22"/>
      <c r="X22" s="22"/>
      <c r="Y22" s="22"/>
    </row>
    <row r="23" spans="2:25" ht="16.5" thickBot="1" x14ac:dyDescent="0.3">
      <c r="B23" s="220"/>
      <c r="C23" s="209"/>
      <c r="D23" s="209"/>
      <c r="E23" s="209"/>
      <c r="F23" s="55" t="s">
        <v>12</v>
      </c>
      <c r="G23" s="40">
        <v>5068</v>
      </c>
      <c r="H23" s="156">
        <v>5.0000000000000001E-3</v>
      </c>
      <c r="I23" s="156">
        <v>5.0000000000000001E-3</v>
      </c>
      <c r="J23" s="156">
        <v>5.0000000000000001E-3</v>
      </c>
      <c r="K23" s="156">
        <v>5.0000000000000001E-3</v>
      </c>
      <c r="L23" s="156">
        <v>5.0000000000000001E-3</v>
      </c>
      <c r="M23" s="156">
        <v>5.0000000000000001E-3</v>
      </c>
      <c r="N23" s="40">
        <f t="shared" si="0"/>
        <v>25.34</v>
      </c>
      <c r="O23" s="40">
        <f t="shared" si="1"/>
        <v>25.34</v>
      </c>
      <c r="P23" s="40">
        <f t="shared" si="2"/>
        <v>25.34</v>
      </c>
      <c r="Q23" s="209"/>
      <c r="R23" s="209"/>
      <c r="S23" s="209"/>
      <c r="T23" s="209"/>
      <c r="U23" s="209"/>
      <c r="V23" s="209"/>
      <c r="W23" s="22"/>
      <c r="X23" s="22"/>
      <c r="Y23" s="22"/>
    </row>
    <row r="24" spans="2:25" ht="16.5" thickBot="1" x14ac:dyDescent="0.3">
      <c r="B24" s="220"/>
      <c r="C24" s="210"/>
      <c r="D24" s="210"/>
      <c r="E24" s="210"/>
      <c r="F24" s="39" t="s">
        <v>10</v>
      </c>
      <c r="G24" s="40">
        <v>76</v>
      </c>
      <c r="H24" s="143">
        <v>1E-3</v>
      </c>
      <c r="I24" s="143">
        <v>1E-3</v>
      </c>
      <c r="J24" s="143">
        <v>1E-3</v>
      </c>
      <c r="K24" s="156">
        <v>1E-3</v>
      </c>
      <c r="L24" s="156">
        <v>1E-3</v>
      </c>
      <c r="M24" s="156">
        <v>1E-3</v>
      </c>
      <c r="N24" s="40">
        <f t="shared" si="0"/>
        <v>7.5999999999999998E-2</v>
      </c>
      <c r="O24" s="40">
        <f t="shared" si="1"/>
        <v>7.5999999999999998E-2</v>
      </c>
      <c r="P24" s="40">
        <f t="shared" si="2"/>
        <v>7.5999999999999998E-2</v>
      </c>
      <c r="Q24" s="210"/>
      <c r="R24" s="210"/>
      <c r="S24" s="210"/>
      <c r="T24" s="210"/>
      <c r="U24" s="210"/>
      <c r="V24" s="210"/>
      <c r="W24" s="22"/>
      <c r="X24" s="22"/>
      <c r="Y24" s="22"/>
    </row>
    <row r="25" spans="2:25" ht="15.75" x14ac:dyDescent="0.25">
      <c r="B25" s="82" t="s">
        <v>90</v>
      </c>
      <c r="C25" s="33">
        <v>10</v>
      </c>
      <c r="D25" s="33">
        <v>10</v>
      </c>
      <c r="E25" s="33">
        <v>10</v>
      </c>
      <c r="F25" s="83" t="s">
        <v>90</v>
      </c>
      <c r="G25" s="149">
        <v>2500</v>
      </c>
      <c r="H25" s="33">
        <v>0.01</v>
      </c>
      <c r="I25" s="84">
        <v>0.01</v>
      </c>
      <c r="J25" s="33">
        <v>0.01</v>
      </c>
      <c r="K25" s="33">
        <v>0.01</v>
      </c>
      <c r="L25" s="33">
        <v>0.01</v>
      </c>
      <c r="M25" s="33">
        <v>0.01</v>
      </c>
      <c r="N25" s="149">
        <f t="shared" si="0"/>
        <v>25</v>
      </c>
      <c r="O25" s="149">
        <f>K25*G25</f>
        <v>25</v>
      </c>
      <c r="P25" s="149">
        <f t="shared" si="2"/>
        <v>25</v>
      </c>
      <c r="Q25" s="149">
        <f>SUM(N25)</f>
        <v>25</v>
      </c>
      <c r="R25" s="149">
        <f>SUM(O25)</f>
        <v>25</v>
      </c>
      <c r="S25" s="149">
        <f>SUM(P25)</f>
        <v>25</v>
      </c>
      <c r="T25" s="141">
        <f t="shared" ref="T25:V26" si="3">Q25+Q25*50%</f>
        <v>37.5</v>
      </c>
      <c r="U25" s="141">
        <f t="shared" si="3"/>
        <v>37.5</v>
      </c>
      <c r="V25" s="85">
        <f t="shared" si="3"/>
        <v>37.5</v>
      </c>
      <c r="W25" s="22"/>
      <c r="X25" s="22"/>
      <c r="Y25" s="22"/>
    </row>
    <row r="26" spans="2:25" ht="15.75" x14ac:dyDescent="0.25">
      <c r="B26" s="227" t="s">
        <v>142</v>
      </c>
      <c r="C26" s="222">
        <v>200</v>
      </c>
      <c r="D26" s="222">
        <v>200</v>
      </c>
      <c r="E26" s="222">
        <v>200</v>
      </c>
      <c r="F26" s="140" t="s">
        <v>147</v>
      </c>
      <c r="G26" s="142">
        <v>5366</v>
      </c>
      <c r="H26" s="141">
        <v>1E-3</v>
      </c>
      <c r="I26" s="141">
        <v>1E-3</v>
      </c>
      <c r="J26" s="141">
        <v>1E-3</v>
      </c>
      <c r="K26" s="141">
        <v>1E-3</v>
      </c>
      <c r="L26" s="141">
        <v>1E-3</v>
      </c>
      <c r="M26" s="141">
        <v>1E-3</v>
      </c>
      <c r="N26" s="142">
        <f t="shared" si="0"/>
        <v>5.3660000000000005</v>
      </c>
      <c r="O26" s="142">
        <f>I26*G26</f>
        <v>5.3660000000000005</v>
      </c>
      <c r="P26" s="142">
        <f t="shared" si="2"/>
        <v>5.3660000000000005</v>
      </c>
      <c r="Q26" s="208">
        <f>SUM(N26:N28)</f>
        <v>32.140999999999998</v>
      </c>
      <c r="R26" s="208">
        <f>SUM(O26:O28)</f>
        <v>32.140999999999998</v>
      </c>
      <c r="S26" s="208">
        <f>SUM(P26:P28)</f>
        <v>32.140999999999998</v>
      </c>
      <c r="T26" s="234">
        <f t="shared" si="3"/>
        <v>48.211500000000001</v>
      </c>
      <c r="U26" s="234">
        <f t="shared" si="3"/>
        <v>48.211500000000001</v>
      </c>
      <c r="V26" s="219">
        <f t="shared" si="3"/>
        <v>48.211500000000001</v>
      </c>
      <c r="W26" s="22"/>
      <c r="X26" s="22"/>
      <c r="Y26" s="22"/>
    </row>
    <row r="27" spans="2:25" ht="15.75" x14ac:dyDescent="0.25">
      <c r="B27" s="228"/>
      <c r="C27" s="209"/>
      <c r="D27" s="209"/>
      <c r="E27" s="209"/>
      <c r="F27" s="3" t="s">
        <v>19</v>
      </c>
      <c r="G27" s="142">
        <v>435</v>
      </c>
      <c r="H27" s="8">
        <v>1.4999999999999999E-2</v>
      </c>
      <c r="I27" s="8">
        <v>1.4999999999999999E-2</v>
      </c>
      <c r="J27" s="8">
        <v>1.4999999999999999E-2</v>
      </c>
      <c r="K27" s="8">
        <v>1.4999999999999999E-2</v>
      </c>
      <c r="L27" s="8">
        <v>1.4999999999999999E-2</v>
      </c>
      <c r="M27" s="8">
        <v>1.4999999999999999E-2</v>
      </c>
      <c r="N27" s="142">
        <f t="shared" si="0"/>
        <v>6.5249999999999995</v>
      </c>
      <c r="O27" s="142">
        <f>I27*G27</f>
        <v>6.5249999999999995</v>
      </c>
      <c r="P27" s="142">
        <f t="shared" si="2"/>
        <v>6.5249999999999995</v>
      </c>
      <c r="Q27" s="212"/>
      <c r="R27" s="212"/>
      <c r="S27" s="212"/>
      <c r="T27" s="234"/>
      <c r="U27" s="234"/>
      <c r="V27" s="219"/>
      <c r="W27" s="22"/>
      <c r="X27" s="22"/>
      <c r="Y27" s="22"/>
    </row>
    <row r="28" spans="2:25" ht="16.5" thickBot="1" x14ac:dyDescent="0.3">
      <c r="B28" s="229"/>
      <c r="C28" s="210"/>
      <c r="D28" s="210"/>
      <c r="E28" s="210"/>
      <c r="F28" s="3" t="s">
        <v>58</v>
      </c>
      <c r="G28" s="142">
        <v>405</v>
      </c>
      <c r="H28" s="18">
        <v>0.05</v>
      </c>
      <c r="I28" s="18">
        <v>0.05</v>
      </c>
      <c r="J28" s="18">
        <v>0.05</v>
      </c>
      <c r="K28" s="18">
        <v>0.05</v>
      </c>
      <c r="L28" s="18">
        <v>0.05</v>
      </c>
      <c r="M28" s="18">
        <v>0.05</v>
      </c>
      <c r="N28" s="146">
        <f t="shared" si="0"/>
        <v>20.25</v>
      </c>
      <c r="O28" s="142">
        <f>I28*G28</f>
        <v>20.25</v>
      </c>
      <c r="P28" s="142">
        <f t="shared" si="2"/>
        <v>20.25</v>
      </c>
      <c r="Q28" s="218"/>
      <c r="R28" s="218"/>
      <c r="S28" s="218"/>
      <c r="T28" s="234"/>
      <c r="U28" s="234"/>
      <c r="V28" s="219"/>
      <c r="W28" s="22"/>
      <c r="X28" s="22"/>
      <c r="Y28" s="22"/>
    </row>
    <row r="29" spans="2:25" ht="16.5" thickBot="1" x14ac:dyDescent="0.3">
      <c r="B29" s="86" t="s">
        <v>14</v>
      </c>
      <c r="C29" s="57">
        <v>20</v>
      </c>
      <c r="D29" s="57">
        <v>35</v>
      </c>
      <c r="E29" s="57">
        <v>40</v>
      </c>
      <c r="F29" s="61" t="s">
        <v>14</v>
      </c>
      <c r="G29" s="37">
        <v>594</v>
      </c>
      <c r="H29" s="62">
        <v>0.02</v>
      </c>
      <c r="I29" s="57">
        <v>3.5000000000000003E-2</v>
      </c>
      <c r="J29" s="62">
        <v>0.04</v>
      </c>
      <c r="K29" s="62">
        <v>0.02</v>
      </c>
      <c r="L29" s="57">
        <v>3.5000000000000003E-2</v>
      </c>
      <c r="M29" s="62">
        <v>0.04</v>
      </c>
      <c r="N29" s="37">
        <f t="shared" si="0"/>
        <v>11.88</v>
      </c>
      <c r="O29" s="37">
        <f>I29*G29</f>
        <v>20.790000000000003</v>
      </c>
      <c r="P29" s="37">
        <f t="shared" si="2"/>
        <v>23.76</v>
      </c>
      <c r="Q29" s="37">
        <f>SUM(N29)</f>
        <v>11.88</v>
      </c>
      <c r="R29" s="37">
        <f>SUM(O29)</f>
        <v>20.790000000000003</v>
      </c>
      <c r="S29" s="37">
        <f>SUM(P29)</f>
        <v>23.76</v>
      </c>
      <c r="T29" s="57">
        <f>Q29+Q29*50%</f>
        <v>17.82</v>
      </c>
      <c r="U29" s="37">
        <f>R29+R29*50%</f>
        <v>31.185000000000002</v>
      </c>
      <c r="V29" s="60">
        <f>S29+S29*50%</f>
        <v>35.64</v>
      </c>
      <c r="W29" s="22"/>
      <c r="X29" s="22"/>
      <c r="Y29" s="22"/>
    </row>
    <row r="30" spans="2:25" ht="16.5" thickBot="1" x14ac:dyDescent="0.3">
      <c r="B30" s="63"/>
      <c r="C30" s="144"/>
      <c r="D30" s="144"/>
      <c r="E30" s="144"/>
      <c r="F30" s="64"/>
      <c r="G30" s="147"/>
      <c r="H30" s="30"/>
      <c r="I30" s="144"/>
      <c r="J30" s="30"/>
      <c r="K30" s="30"/>
      <c r="L30" s="30"/>
      <c r="M30" s="30"/>
      <c r="N30" s="148"/>
      <c r="O30" s="37"/>
      <c r="P30" s="148"/>
      <c r="Q30" s="65">
        <f>SUM(Q15:Q29)</f>
        <v>272.9282</v>
      </c>
      <c r="R30" s="65">
        <f t="shared" ref="R30:V30" si="4">SUM(R15:R29)</f>
        <v>362.41500000000002</v>
      </c>
      <c r="S30" s="65">
        <f t="shared" si="4"/>
        <v>454.69080000000002</v>
      </c>
      <c r="T30" s="65">
        <f t="shared" si="4"/>
        <v>409.39229999999998</v>
      </c>
      <c r="U30" s="65">
        <f t="shared" si="4"/>
        <v>543.62249999999995</v>
      </c>
      <c r="V30" s="65">
        <f t="shared" si="4"/>
        <v>682.03620000000001</v>
      </c>
      <c r="W30" s="22"/>
      <c r="X30" s="22"/>
      <c r="Y30" s="22"/>
    </row>
    <row r="31" spans="2:25" ht="16.5" thickBot="1" x14ac:dyDescent="0.3">
      <c r="B31" s="36" t="s">
        <v>28</v>
      </c>
      <c r="C31" s="143"/>
      <c r="D31" s="143"/>
      <c r="E31" s="143"/>
      <c r="F31" s="66"/>
      <c r="G31" s="146"/>
      <c r="H31" s="18"/>
      <c r="I31" s="143"/>
      <c r="J31" s="18"/>
      <c r="K31" s="18"/>
      <c r="L31" s="18"/>
      <c r="M31" s="18"/>
      <c r="N31" s="146"/>
      <c r="O31" s="37"/>
      <c r="P31" s="146"/>
      <c r="Q31" s="143"/>
      <c r="R31" s="143"/>
      <c r="S31" s="143"/>
      <c r="T31" s="26"/>
      <c r="U31" s="22"/>
      <c r="V31" s="22"/>
      <c r="W31" s="22"/>
      <c r="X31" s="22"/>
      <c r="Y31" s="22"/>
    </row>
    <row r="32" spans="2:25" ht="15.75" x14ac:dyDescent="0.25">
      <c r="B32" s="220" t="s">
        <v>80</v>
      </c>
      <c r="C32" s="219">
        <v>60</v>
      </c>
      <c r="D32" s="219">
        <v>100</v>
      </c>
      <c r="E32" s="219">
        <v>100</v>
      </c>
      <c r="F32" s="3" t="s">
        <v>82</v>
      </c>
      <c r="G32" s="185">
        <v>348</v>
      </c>
      <c r="H32" s="4">
        <v>4.9000000000000002E-2</v>
      </c>
      <c r="I32" s="4">
        <v>0.09</v>
      </c>
      <c r="J32" s="4">
        <v>0.09</v>
      </c>
      <c r="K32" s="29">
        <v>3.6999999999999998E-2</v>
      </c>
      <c r="L32" s="29">
        <v>7.0999999999999994E-2</v>
      </c>
      <c r="M32" s="29">
        <v>7.0999999999999994E-2</v>
      </c>
      <c r="N32" s="185">
        <f t="shared" ref="N32:N34" si="5">H32*G32</f>
        <v>17.052</v>
      </c>
      <c r="O32" s="185">
        <f t="shared" ref="O32:O34" si="6">I32*G32</f>
        <v>31.32</v>
      </c>
      <c r="P32" s="185">
        <f t="shared" ref="P32:P34" si="7">J32*G32</f>
        <v>31.32</v>
      </c>
      <c r="Q32" s="217">
        <f>SUM(N32:N34)</f>
        <v>33.33</v>
      </c>
      <c r="R32" s="217">
        <f>SUM(O32:O34)</f>
        <v>55.241</v>
      </c>
      <c r="S32" s="217">
        <f>SUM(P32:P34)</f>
        <v>55.241</v>
      </c>
      <c r="T32" s="217">
        <f>Q32+Q32*50%</f>
        <v>49.994999999999997</v>
      </c>
      <c r="U32" s="217">
        <f>R32+R32*50%</f>
        <v>82.861500000000007</v>
      </c>
      <c r="V32" s="217">
        <f>S32+S32*50%</f>
        <v>82.861500000000007</v>
      </c>
      <c r="W32" s="22"/>
      <c r="X32" s="22"/>
      <c r="Y32" s="22"/>
    </row>
    <row r="33" spans="2:25" ht="15.75" x14ac:dyDescent="0.25">
      <c r="B33" s="220"/>
      <c r="C33" s="219"/>
      <c r="D33" s="219"/>
      <c r="E33" s="219"/>
      <c r="F33" s="3" t="s">
        <v>83</v>
      </c>
      <c r="G33" s="185">
        <v>870</v>
      </c>
      <c r="H33" s="185">
        <v>1.4E-2</v>
      </c>
      <c r="I33" s="4">
        <v>2.1999999999999999E-2</v>
      </c>
      <c r="J33" s="4">
        <v>2.1999999999999999E-2</v>
      </c>
      <c r="K33" s="4">
        <v>1.2E-2</v>
      </c>
      <c r="L33" s="4">
        <v>0.02</v>
      </c>
      <c r="M33" s="4">
        <v>0.02</v>
      </c>
      <c r="N33" s="185">
        <f t="shared" si="5"/>
        <v>12.18</v>
      </c>
      <c r="O33" s="185">
        <f t="shared" si="6"/>
        <v>19.14</v>
      </c>
      <c r="P33" s="185">
        <f t="shared" si="7"/>
        <v>19.14</v>
      </c>
      <c r="Q33" s="219"/>
      <c r="R33" s="219"/>
      <c r="S33" s="219"/>
      <c r="T33" s="217"/>
      <c r="U33" s="217"/>
      <c r="V33" s="217"/>
      <c r="W33" s="22"/>
      <c r="X33" s="22"/>
      <c r="Y33" s="22"/>
    </row>
    <row r="34" spans="2:25" ht="16.5" thickBot="1" x14ac:dyDescent="0.3">
      <c r="B34" s="220"/>
      <c r="C34" s="219"/>
      <c r="D34" s="219"/>
      <c r="E34" s="219"/>
      <c r="F34" s="15" t="s">
        <v>35</v>
      </c>
      <c r="G34" s="185">
        <v>683</v>
      </c>
      <c r="H34" s="186">
        <v>6.0000000000000001E-3</v>
      </c>
      <c r="I34" s="186">
        <v>7.0000000000000001E-3</v>
      </c>
      <c r="J34" s="186">
        <v>7.0000000000000001E-3</v>
      </c>
      <c r="K34" s="186">
        <v>6.0000000000000001E-3</v>
      </c>
      <c r="L34" s="186">
        <v>7.0000000000000001E-3</v>
      </c>
      <c r="M34" s="186">
        <v>7.0000000000000001E-3</v>
      </c>
      <c r="N34" s="185">
        <f t="shared" si="5"/>
        <v>4.0979999999999999</v>
      </c>
      <c r="O34" s="185">
        <f t="shared" si="6"/>
        <v>4.7809999999999997</v>
      </c>
      <c r="P34" s="185">
        <f t="shared" si="7"/>
        <v>4.7809999999999997</v>
      </c>
      <c r="Q34" s="219"/>
      <c r="R34" s="219"/>
      <c r="S34" s="219"/>
      <c r="T34" s="217"/>
      <c r="U34" s="217"/>
      <c r="V34" s="217"/>
      <c r="W34" s="22"/>
      <c r="X34" s="22"/>
      <c r="Y34" s="22"/>
    </row>
    <row r="35" spans="2:25" ht="63" x14ac:dyDescent="0.25">
      <c r="B35" s="224" t="s">
        <v>69</v>
      </c>
      <c r="C35" s="221">
        <v>200</v>
      </c>
      <c r="D35" s="221">
        <v>200</v>
      </c>
      <c r="E35" s="221">
        <v>250</v>
      </c>
      <c r="F35" s="68" t="s">
        <v>150</v>
      </c>
      <c r="G35" s="38">
        <v>2000</v>
      </c>
      <c r="H35" s="9">
        <v>0.16</v>
      </c>
      <c r="I35" s="9">
        <v>0.16</v>
      </c>
      <c r="J35" s="9">
        <v>0.21299999999999999</v>
      </c>
      <c r="K35" s="9">
        <v>0.109</v>
      </c>
      <c r="L35" s="9">
        <v>0.109</v>
      </c>
      <c r="M35" s="9">
        <v>0.14499999999999999</v>
      </c>
      <c r="N35" s="38">
        <f t="shared" ref="N35:N47" si="8">H35*G35</f>
        <v>320</v>
      </c>
      <c r="O35" s="38">
        <f t="shared" ref="O35:O47" si="9">I35*G35</f>
        <v>320</v>
      </c>
      <c r="P35" s="38">
        <f t="shared" ref="P35:P47" si="10">J35*G35</f>
        <v>426</v>
      </c>
      <c r="Q35" s="211">
        <f>SUM(N35:N42)</f>
        <v>357.07780000000002</v>
      </c>
      <c r="R35" s="211">
        <f>SUM(O35:O42)</f>
        <v>357.07780000000002</v>
      </c>
      <c r="S35" s="211">
        <f>SUM(P35:P42)</f>
        <v>470.12570000000005</v>
      </c>
      <c r="T35" s="211">
        <f>Q35+Q35*50%</f>
        <v>535.61670000000004</v>
      </c>
      <c r="U35" s="211">
        <f>R35+R35*50%</f>
        <v>535.61670000000004</v>
      </c>
      <c r="V35" s="214">
        <f>S35+S35*50%</f>
        <v>705.18855000000008</v>
      </c>
      <c r="W35" s="22"/>
      <c r="X35" s="22"/>
      <c r="Y35" s="22"/>
    </row>
    <row r="36" spans="2:25" ht="15.75" x14ac:dyDescent="0.25">
      <c r="B36" s="260"/>
      <c r="C36" s="210"/>
      <c r="D36" s="210"/>
      <c r="E36" s="210"/>
      <c r="F36" s="3" t="s">
        <v>13</v>
      </c>
      <c r="G36" s="142">
        <v>683</v>
      </c>
      <c r="H36" s="10">
        <v>5.0000000000000001E-3</v>
      </c>
      <c r="I36" s="10">
        <v>5.0000000000000001E-3</v>
      </c>
      <c r="J36" s="10">
        <v>6.0000000000000001E-3</v>
      </c>
      <c r="K36" s="10">
        <v>5.0000000000000001E-3</v>
      </c>
      <c r="L36" s="10">
        <v>5.0000000000000001E-3</v>
      </c>
      <c r="M36" s="10">
        <v>6.0000000000000001E-3</v>
      </c>
      <c r="N36" s="148">
        <f t="shared" si="8"/>
        <v>3.415</v>
      </c>
      <c r="O36" s="148">
        <f t="shared" si="9"/>
        <v>3.415</v>
      </c>
      <c r="P36" s="148">
        <f t="shared" si="10"/>
        <v>4.0979999999999999</v>
      </c>
      <c r="Q36" s="212"/>
      <c r="R36" s="212"/>
      <c r="S36" s="212"/>
      <c r="T36" s="212"/>
      <c r="U36" s="212"/>
      <c r="V36" s="215"/>
      <c r="W36" s="22"/>
      <c r="X36" s="22"/>
      <c r="Y36" s="22"/>
    </row>
    <row r="37" spans="2:25" ht="15.75" x14ac:dyDescent="0.25">
      <c r="B37" s="225"/>
      <c r="C37" s="219"/>
      <c r="D37" s="219"/>
      <c r="E37" s="219"/>
      <c r="F37" s="3" t="s">
        <v>17</v>
      </c>
      <c r="G37" s="142">
        <v>211</v>
      </c>
      <c r="H37" s="8">
        <v>0.107</v>
      </c>
      <c r="I37" s="8">
        <v>0.107</v>
      </c>
      <c r="J37" s="8">
        <v>0.128</v>
      </c>
      <c r="K37" s="8">
        <v>0.08</v>
      </c>
      <c r="L37" s="8">
        <v>0.08</v>
      </c>
      <c r="M37" s="8">
        <v>9.6000000000000002E-2</v>
      </c>
      <c r="N37" s="142">
        <f t="shared" si="8"/>
        <v>22.576999999999998</v>
      </c>
      <c r="O37" s="142">
        <f t="shared" si="9"/>
        <v>22.576999999999998</v>
      </c>
      <c r="P37" s="142">
        <f t="shared" si="10"/>
        <v>27.007999999999999</v>
      </c>
      <c r="Q37" s="212"/>
      <c r="R37" s="212"/>
      <c r="S37" s="212"/>
      <c r="T37" s="212"/>
      <c r="U37" s="212"/>
      <c r="V37" s="215"/>
      <c r="W37" s="22"/>
      <c r="X37" s="22"/>
      <c r="Y37" s="22"/>
    </row>
    <row r="38" spans="2:25" ht="15.75" x14ac:dyDescent="0.25">
      <c r="B38" s="225"/>
      <c r="C38" s="219"/>
      <c r="D38" s="219"/>
      <c r="E38" s="219"/>
      <c r="F38" s="3" t="s">
        <v>16</v>
      </c>
      <c r="G38" s="142">
        <v>177</v>
      </c>
      <c r="H38" s="8">
        <v>2.1999999999999999E-2</v>
      </c>
      <c r="I38" s="8">
        <v>2.1999999999999999E-2</v>
      </c>
      <c r="J38" s="8">
        <v>2.5999999999999999E-2</v>
      </c>
      <c r="K38" s="8">
        <v>1.7999999999999999E-2</v>
      </c>
      <c r="L38" s="8">
        <v>1.7999999999999999E-2</v>
      </c>
      <c r="M38" s="8">
        <v>2.1000000000000001E-2</v>
      </c>
      <c r="N38" s="142">
        <f t="shared" si="8"/>
        <v>3.8939999999999997</v>
      </c>
      <c r="O38" s="142">
        <f t="shared" si="9"/>
        <v>3.8939999999999997</v>
      </c>
      <c r="P38" s="142">
        <f t="shared" si="10"/>
        <v>4.6019999999999994</v>
      </c>
      <c r="Q38" s="212"/>
      <c r="R38" s="212"/>
      <c r="S38" s="212"/>
      <c r="T38" s="212"/>
      <c r="U38" s="212"/>
      <c r="V38" s="215"/>
      <c r="W38" s="22"/>
      <c r="X38" s="22"/>
      <c r="Y38" s="22"/>
    </row>
    <row r="39" spans="2:25" ht="15.75" x14ac:dyDescent="0.25">
      <c r="B39" s="225"/>
      <c r="C39" s="219"/>
      <c r="D39" s="219"/>
      <c r="E39" s="219"/>
      <c r="F39" s="3" t="s">
        <v>11</v>
      </c>
      <c r="G39" s="142">
        <v>133</v>
      </c>
      <c r="H39" s="141">
        <v>1.2E-2</v>
      </c>
      <c r="I39" s="141">
        <v>1.2E-2</v>
      </c>
      <c r="J39" s="8">
        <v>1.4E-2</v>
      </c>
      <c r="K39" s="8">
        <v>0.01</v>
      </c>
      <c r="L39" s="8">
        <v>0.01</v>
      </c>
      <c r="M39" s="8">
        <v>1.2E-2</v>
      </c>
      <c r="N39" s="142">
        <f t="shared" si="8"/>
        <v>1.5960000000000001</v>
      </c>
      <c r="O39" s="142">
        <f t="shared" si="9"/>
        <v>1.5960000000000001</v>
      </c>
      <c r="P39" s="142">
        <f t="shared" si="10"/>
        <v>1.8620000000000001</v>
      </c>
      <c r="Q39" s="212"/>
      <c r="R39" s="212"/>
      <c r="S39" s="212"/>
      <c r="T39" s="212"/>
      <c r="U39" s="212"/>
      <c r="V39" s="215"/>
      <c r="W39" s="22"/>
      <c r="X39" s="22"/>
      <c r="Y39" s="22"/>
    </row>
    <row r="40" spans="2:25" ht="15.75" x14ac:dyDescent="0.25">
      <c r="B40" s="225"/>
      <c r="C40" s="219"/>
      <c r="D40" s="219"/>
      <c r="E40" s="219"/>
      <c r="F40" s="3" t="s">
        <v>18</v>
      </c>
      <c r="G40" s="142">
        <v>900</v>
      </c>
      <c r="H40" s="141">
        <v>6.0000000000000001E-3</v>
      </c>
      <c r="I40" s="141">
        <v>6.0000000000000001E-3</v>
      </c>
      <c r="J40" s="141">
        <v>7.0000000000000001E-3</v>
      </c>
      <c r="K40" s="141">
        <v>6.0000000000000001E-3</v>
      </c>
      <c r="L40" s="141">
        <v>6.0000000000000001E-3</v>
      </c>
      <c r="M40" s="141">
        <v>7.0000000000000001E-3</v>
      </c>
      <c r="N40" s="142">
        <f t="shared" si="8"/>
        <v>5.4</v>
      </c>
      <c r="O40" s="142">
        <f t="shared" si="9"/>
        <v>5.4</v>
      </c>
      <c r="P40" s="142">
        <f t="shared" si="10"/>
        <v>6.3</v>
      </c>
      <c r="Q40" s="212"/>
      <c r="R40" s="212"/>
      <c r="S40" s="212"/>
      <c r="T40" s="212"/>
      <c r="U40" s="212"/>
      <c r="V40" s="215"/>
      <c r="W40" s="22"/>
      <c r="X40" s="22"/>
      <c r="Y40" s="22"/>
    </row>
    <row r="41" spans="2:25" ht="15.75" x14ac:dyDescent="0.25">
      <c r="B41" s="225"/>
      <c r="C41" s="219"/>
      <c r="D41" s="219"/>
      <c r="E41" s="219"/>
      <c r="F41" s="51" t="s">
        <v>64</v>
      </c>
      <c r="G41" s="142">
        <v>59.9</v>
      </c>
      <c r="H41" s="141">
        <v>2E-3</v>
      </c>
      <c r="I41" s="141">
        <v>2E-3</v>
      </c>
      <c r="J41" s="141">
        <v>3.0000000000000001E-3</v>
      </c>
      <c r="K41" s="141">
        <v>2E-3</v>
      </c>
      <c r="L41" s="141">
        <v>2E-3</v>
      </c>
      <c r="M41" s="141">
        <v>3.0000000000000001E-3</v>
      </c>
      <c r="N41" s="142">
        <f t="shared" si="8"/>
        <v>0.1198</v>
      </c>
      <c r="O41" s="142">
        <f t="shared" si="9"/>
        <v>0.1198</v>
      </c>
      <c r="P41" s="142">
        <f t="shared" si="10"/>
        <v>0.1797</v>
      </c>
      <c r="Q41" s="212"/>
      <c r="R41" s="212"/>
      <c r="S41" s="212"/>
      <c r="T41" s="212"/>
      <c r="U41" s="212"/>
      <c r="V41" s="215"/>
      <c r="W41" s="22"/>
      <c r="X41" s="22"/>
      <c r="Y41" s="22"/>
    </row>
    <row r="42" spans="2:25" ht="16.5" thickBot="1" x14ac:dyDescent="0.3">
      <c r="B42" s="253"/>
      <c r="C42" s="223"/>
      <c r="D42" s="223"/>
      <c r="E42" s="223"/>
      <c r="F42" s="39" t="s">
        <v>10</v>
      </c>
      <c r="G42" s="40">
        <v>76</v>
      </c>
      <c r="H42" s="156">
        <v>1E-3</v>
      </c>
      <c r="I42" s="156">
        <v>1E-3</v>
      </c>
      <c r="J42" s="156">
        <v>1E-3</v>
      </c>
      <c r="K42" s="156">
        <v>1E-3</v>
      </c>
      <c r="L42" s="156">
        <v>1E-3</v>
      </c>
      <c r="M42" s="156">
        <v>1E-3</v>
      </c>
      <c r="N42" s="40">
        <f t="shared" si="8"/>
        <v>7.5999999999999998E-2</v>
      </c>
      <c r="O42" s="40">
        <f t="shared" si="9"/>
        <v>7.5999999999999998E-2</v>
      </c>
      <c r="P42" s="40">
        <f t="shared" si="10"/>
        <v>7.5999999999999998E-2</v>
      </c>
      <c r="Q42" s="213"/>
      <c r="R42" s="213"/>
      <c r="S42" s="213"/>
      <c r="T42" s="213"/>
      <c r="U42" s="213"/>
      <c r="V42" s="216"/>
      <c r="W42" s="22"/>
      <c r="X42" s="22"/>
      <c r="Y42" s="22"/>
    </row>
    <row r="43" spans="2:25" ht="15.75" x14ac:dyDescent="0.25">
      <c r="B43" s="229" t="s">
        <v>133</v>
      </c>
      <c r="C43" s="210">
        <v>200</v>
      </c>
      <c r="D43" s="210">
        <v>200</v>
      </c>
      <c r="E43" s="210">
        <v>200</v>
      </c>
      <c r="F43" s="69" t="s">
        <v>134</v>
      </c>
      <c r="G43" s="148">
        <v>1000</v>
      </c>
      <c r="H43" s="145">
        <v>8.0000000000000002E-3</v>
      </c>
      <c r="I43" s="145">
        <v>8.0000000000000002E-3</v>
      </c>
      <c r="J43" s="145">
        <v>8.0000000000000002E-3</v>
      </c>
      <c r="K43" s="145">
        <v>8.0000000000000002E-3</v>
      </c>
      <c r="L43" s="145">
        <v>8.0000000000000002E-3</v>
      </c>
      <c r="M43" s="145">
        <v>8.0000000000000002E-3</v>
      </c>
      <c r="N43" s="148">
        <f t="shared" si="8"/>
        <v>8</v>
      </c>
      <c r="O43" s="148">
        <f t="shared" si="9"/>
        <v>8</v>
      </c>
      <c r="P43" s="148">
        <f t="shared" si="10"/>
        <v>8</v>
      </c>
      <c r="Q43" s="212">
        <f>SUM(N43:N45)</f>
        <v>15.219999999999999</v>
      </c>
      <c r="R43" s="212">
        <f>SUM(O43:O45)</f>
        <v>15.219999999999999</v>
      </c>
      <c r="S43" s="212">
        <f>SUM(P43:P45)</f>
        <v>15.219999999999999</v>
      </c>
      <c r="T43" s="212">
        <f>Q43+Q43*50%</f>
        <v>22.83</v>
      </c>
      <c r="U43" s="212">
        <f>R43+R43*50%</f>
        <v>22.83</v>
      </c>
      <c r="V43" s="212">
        <f>S43+S43*50%</f>
        <v>22.83</v>
      </c>
      <c r="W43" s="22"/>
      <c r="X43" s="22"/>
      <c r="Y43" s="22"/>
    </row>
    <row r="44" spans="2:25" ht="15.75" x14ac:dyDescent="0.25">
      <c r="B44" s="220"/>
      <c r="C44" s="219"/>
      <c r="D44" s="219"/>
      <c r="E44" s="219"/>
      <c r="F44" s="3" t="s">
        <v>19</v>
      </c>
      <c r="G44" s="142">
        <v>435</v>
      </c>
      <c r="H44" s="8">
        <v>1.2E-2</v>
      </c>
      <c r="I44" s="8">
        <v>1.2E-2</v>
      </c>
      <c r="J44" s="8">
        <v>1.2E-2</v>
      </c>
      <c r="K44" s="8">
        <v>1.2E-2</v>
      </c>
      <c r="L44" s="8">
        <v>1.2E-2</v>
      </c>
      <c r="M44" s="8">
        <v>1.2E-2</v>
      </c>
      <c r="N44" s="142">
        <f t="shared" si="8"/>
        <v>5.22</v>
      </c>
      <c r="O44" s="142">
        <f t="shared" si="9"/>
        <v>5.22</v>
      </c>
      <c r="P44" s="142">
        <f t="shared" si="10"/>
        <v>5.22</v>
      </c>
      <c r="Q44" s="209"/>
      <c r="R44" s="209"/>
      <c r="S44" s="209"/>
      <c r="T44" s="209"/>
      <c r="U44" s="209"/>
      <c r="V44" s="209"/>
      <c r="W44" s="22"/>
      <c r="X44" s="22"/>
      <c r="Y44" s="22"/>
    </row>
    <row r="45" spans="2:25" ht="15.75" x14ac:dyDescent="0.25">
      <c r="B45" s="220"/>
      <c r="C45" s="219"/>
      <c r="D45" s="219"/>
      <c r="E45" s="219"/>
      <c r="F45" s="3" t="s">
        <v>20</v>
      </c>
      <c r="G45" s="142">
        <v>2000</v>
      </c>
      <c r="H45" s="141">
        <v>1E-3</v>
      </c>
      <c r="I45" s="141">
        <v>1E-3</v>
      </c>
      <c r="J45" s="141">
        <v>1E-3</v>
      </c>
      <c r="K45" s="141">
        <v>1E-3</v>
      </c>
      <c r="L45" s="141">
        <v>1E-3</v>
      </c>
      <c r="M45" s="141">
        <v>1E-3</v>
      </c>
      <c r="N45" s="142">
        <f t="shared" si="8"/>
        <v>2</v>
      </c>
      <c r="O45" s="142">
        <f t="shared" si="9"/>
        <v>2</v>
      </c>
      <c r="P45" s="142">
        <f t="shared" si="10"/>
        <v>2</v>
      </c>
      <c r="Q45" s="210"/>
      <c r="R45" s="210"/>
      <c r="S45" s="210"/>
      <c r="T45" s="210"/>
      <c r="U45" s="210"/>
      <c r="V45" s="210"/>
      <c r="W45" s="22"/>
      <c r="X45" s="22"/>
      <c r="Y45" s="22"/>
    </row>
    <row r="46" spans="2:25" ht="15.75" x14ac:dyDescent="0.25">
      <c r="B46" s="3" t="s">
        <v>21</v>
      </c>
      <c r="C46" s="141">
        <v>100</v>
      </c>
      <c r="D46" s="141">
        <v>100</v>
      </c>
      <c r="E46" s="141">
        <v>100</v>
      </c>
      <c r="F46" s="3" t="s">
        <v>22</v>
      </c>
      <c r="G46" s="142">
        <v>870</v>
      </c>
      <c r="H46" s="8">
        <v>0.1</v>
      </c>
      <c r="I46" s="8">
        <v>0.1</v>
      </c>
      <c r="J46" s="8">
        <v>0.1</v>
      </c>
      <c r="K46" s="8">
        <v>0.1</v>
      </c>
      <c r="L46" s="8">
        <v>0.1</v>
      </c>
      <c r="M46" s="8">
        <v>0.1</v>
      </c>
      <c r="N46" s="142">
        <f t="shared" si="8"/>
        <v>87</v>
      </c>
      <c r="O46" s="142">
        <f t="shared" si="9"/>
        <v>87</v>
      </c>
      <c r="P46" s="142">
        <f t="shared" si="10"/>
        <v>87</v>
      </c>
      <c r="Q46" s="142">
        <f t="shared" ref="Q46:S47" si="11">SUM(N46)</f>
        <v>87</v>
      </c>
      <c r="R46" s="142">
        <f t="shared" si="11"/>
        <v>87</v>
      </c>
      <c r="S46" s="142">
        <f t="shared" si="11"/>
        <v>87</v>
      </c>
      <c r="T46" s="3">
        <f t="shared" ref="T46:V47" si="12">Q46+Q46*50%</f>
        <v>130.5</v>
      </c>
      <c r="U46" s="3">
        <f t="shared" si="12"/>
        <v>130.5</v>
      </c>
      <c r="V46" s="3">
        <f t="shared" si="12"/>
        <v>130.5</v>
      </c>
      <c r="W46" s="22"/>
      <c r="X46" s="22"/>
      <c r="Y46" s="22"/>
    </row>
    <row r="47" spans="2:25" ht="15.75" x14ac:dyDescent="0.25">
      <c r="B47" s="12" t="s">
        <v>14</v>
      </c>
      <c r="C47" s="141">
        <v>20</v>
      </c>
      <c r="D47" s="141">
        <v>35</v>
      </c>
      <c r="E47" s="141">
        <v>40</v>
      </c>
      <c r="F47" s="31" t="s">
        <v>14</v>
      </c>
      <c r="G47" s="142">
        <v>594</v>
      </c>
      <c r="H47" s="8">
        <v>0.02</v>
      </c>
      <c r="I47" s="141">
        <v>3.5000000000000003E-2</v>
      </c>
      <c r="J47" s="8">
        <v>0.04</v>
      </c>
      <c r="K47" s="8">
        <v>0.02</v>
      </c>
      <c r="L47" s="141">
        <v>3.5000000000000003E-2</v>
      </c>
      <c r="M47" s="8">
        <v>0.04</v>
      </c>
      <c r="N47" s="142">
        <f t="shared" si="8"/>
        <v>11.88</v>
      </c>
      <c r="O47" s="142">
        <f t="shared" si="9"/>
        <v>20.790000000000003</v>
      </c>
      <c r="P47" s="142">
        <f t="shared" si="10"/>
        <v>23.76</v>
      </c>
      <c r="Q47" s="142">
        <f t="shared" si="11"/>
        <v>11.88</v>
      </c>
      <c r="R47" s="142">
        <f t="shared" si="11"/>
        <v>20.790000000000003</v>
      </c>
      <c r="S47" s="142">
        <f t="shared" si="11"/>
        <v>23.76</v>
      </c>
      <c r="T47" s="141">
        <f t="shared" si="12"/>
        <v>17.82</v>
      </c>
      <c r="U47" s="141">
        <f t="shared" si="12"/>
        <v>31.185000000000002</v>
      </c>
      <c r="V47" s="141">
        <f t="shared" si="12"/>
        <v>35.64</v>
      </c>
      <c r="W47" s="22"/>
      <c r="X47" s="22"/>
      <c r="Y47" s="22"/>
    </row>
    <row r="48" spans="2:25" ht="15.75" x14ac:dyDescent="0.25">
      <c r="B48" s="12"/>
      <c r="C48" s="141"/>
      <c r="D48" s="141"/>
      <c r="E48" s="141"/>
      <c r="F48" s="31"/>
      <c r="G48" s="142"/>
      <c r="H48" s="8"/>
      <c r="I48" s="141"/>
      <c r="J48" s="8"/>
      <c r="K48" s="8"/>
      <c r="L48" s="8"/>
      <c r="M48" s="8"/>
      <c r="N48" s="142"/>
      <c r="O48" s="142"/>
      <c r="P48" s="142"/>
      <c r="Q48" s="25">
        <f>SUM(Q32:Q47)</f>
        <v>504.50779999999997</v>
      </c>
      <c r="R48" s="25">
        <f t="shared" ref="R48:V48" si="13">SUM(R32:R47)</f>
        <v>535.3288</v>
      </c>
      <c r="S48" s="25">
        <f t="shared" si="13"/>
        <v>651.34670000000006</v>
      </c>
      <c r="T48" s="25">
        <f t="shared" si="13"/>
        <v>756.76170000000013</v>
      </c>
      <c r="U48" s="25">
        <f t="shared" si="13"/>
        <v>802.99320000000012</v>
      </c>
      <c r="V48" s="25">
        <f t="shared" si="13"/>
        <v>977.02005000000008</v>
      </c>
      <c r="W48" s="22"/>
      <c r="X48" s="22"/>
      <c r="Y48" s="22"/>
    </row>
    <row r="49" spans="2:25" ht="15.75" x14ac:dyDescent="0.25">
      <c r="B49" s="12" t="s">
        <v>27</v>
      </c>
      <c r="C49" s="141"/>
      <c r="D49" s="141"/>
      <c r="E49" s="141"/>
      <c r="F49" s="31"/>
      <c r="G49" s="142"/>
      <c r="H49" s="8"/>
      <c r="I49" s="141"/>
      <c r="J49" s="8"/>
      <c r="K49" s="8"/>
      <c r="L49" s="8"/>
      <c r="M49" s="8"/>
      <c r="N49" s="142"/>
      <c r="O49" s="142"/>
      <c r="P49" s="142"/>
      <c r="Q49" s="141"/>
      <c r="R49" s="141"/>
      <c r="S49" s="141"/>
      <c r="T49" s="26"/>
      <c r="U49" s="22"/>
      <c r="V49" s="22"/>
      <c r="W49" s="22"/>
      <c r="X49" s="22"/>
      <c r="Y49" s="22"/>
    </row>
    <row r="50" spans="2:25" ht="31.5" customHeight="1" x14ac:dyDescent="0.25">
      <c r="B50" s="220" t="s">
        <v>92</v>
      </c>
      <c r="C50" s="222">
        <v>75</v>
      </c>
      <c r="D50" s="222">
        <v>75</v>
      </c>
      <c r="E50" s="222">
        <v>100</v>
      </c>
      <c r="F50" s="11" t="s">
        <v>70</v>
      </c>
      <c r="G50" s="142">
        <v>2710</v>
      </c>
      <c r="H50" s="141">
        <v>0.107</v>
      </c>
      <c r="I50" s="141">
        <v>0.107</v>
      </c>
      <c r="J50" s="8">
        <v>0.216</v>
      </c>
      <c r="K50" s="8">
        <v>0.11899999999999999</v>
      </c>
      <c r="L50" s="8">
        <v>0.11899999999999999</v>
      </c>
      <c r="M50" s="8">
        <v>0.159</v>
      </c>
      <c r="N50" s="142">
        <f t="shared" ref="N50:N63" si="14">H50*G50</f>
        <v>289.96999999999997</v>
      </c>
      <c r="O50" s="142">
        <f t="shared" ref="O50:O63" si="15">I50*G50</f>
        <v>289.96999999999997</v>
      </c>
      <c r="P50" s="142">
        <f t="shared" ref="P50:P63" si="16">J50*G50</f>
        <v>585.36</v>
      </c>
      <c r="Q50" s="208">
        <f>SUM(N50:N55)</f>
        <v>312.02199999999993</v>
      </c>
      <c r="R50" s="208">
        <f>SUM(O50:O55)</f>
        <v>312.02199999999993</v>
      </c>
      <c r="S50" s="208">
        <f>SUM(P50:P55)</f>
        <v>615.45900000000006</v>
      </c>
      <c r="T50" s="208">
        <f>Q50+Q50*50%</f>
        <v>468.0329999999999</v>
      </c>
      <c r="U50" s="208">
        <f>R50+R50*50%</f>
        <v>468.0329999999999</v>
      </c>
      <c r="V50" s="208">
        <f>S50+S50*50%</f>
        <v>923.18850000000009</v>
      </c>
      <c r="W50" s="22"/>
      <c r="X50" s="22"/>
      <c r="Y50" s="22"/>
    </row>
    <row r="51" spans="2:25" ht="15.75" x14ac:dyDescent="0.25">
      <c r="B51" s="220"/>
      <c r="C51" s="209"/>
      <c r="D51" s="209"/>
      <c r="E51" s="209"/>
      <c r="F51" s="3" t="s">
        <v>16</v>
      </c>
      <c r="G51" s="142">
        <v>177</v>
      </c>
      <c r="H51" s="8">
        <v>0.01</v>
      </c>
      <c r="I51" s="8">
        <v>0.01</v>
      </c>
      <c r="J51" s="141">
        <v>1.4999999999999999E-2</v>
      </c>
      <c r="K51" s="141">
        <v>8.0000000000000002E-3</v>
      </c>
      <c r="L51" s="141">
        <v>8.0000000000000002E-3</v>
      </c>
      <c r="M51" s="141">
        <v>1.2E-2</v>
      </c>
      <c r="N51" s="142">
        <f t="shared" si="14"/>
        <v>1.77</v>
      </c>
      <c r="O51" s="142">
        <f t="shared" si="15"/>
        <v>1.77</v>
      </c>
      <c r="P51" s="142">
        <f t="shared" si="16"/>
        <v>2.6549999999999998</v>
      </c>
      <c r="Q51" s="209"/>
      <c r="R51" s="209"/>
      <c r="S51" s="209"/>
      <c r="T51" s="209"/>
      <c r="U51" s="209"/>
      <c r="V51" s="209"/>
      <c r="W51" s="22"/>
      <c r="X51" s="22"/>
      <c r="Y51" s="22"/>
    </row>
    <row r="52" spans="2:25" ht="15.75" x14ac:dyDescent="0.25">
      <c r="B52" s="220"/>
      <c r="C52" s="209"/>
      <c r="D52" s="209"/>
      <c r="E52" s="209"/>
      <c r="F52" s="3" t="s">
        <v>11</v>
      </c>
      <c r="G52" s="142">
        <v>133</v>
      </c>
      <c r="H52" s="141">
        <v>7.0000000000000001E-3</v>
      </c>
      <c r="I52" s="141">
        <v>7.0000000000000001E-3</v>
      </c>
      <c r="J52" s="141">
        <v>0.01</v>
      </c>
      <c r="K52" s="141">
        <v>6.0000000000000001E-3</v>
      </c>
      <c r="L52" s="141">
        <v>6.0000000000000001E-3</v>
      </c>
      <c r="M52" s="141">
        <v>8.0000000000000002E-3</v>
      </c>
      <c r="N52" s="142">
        <f t="shared" si="14"/>
        <v>0.93100000000000005</v>
      </c>
      <c r="O52" s="142">
        <f t="shared" si="15"/>
        <v>0.93100000000000005</v>
      </c>
      <c r="P52" s="142">
        <f t="shared" si="16"/>
        <v>1.33</v>
      </c>
      <c r="Q52" s="209"/>
      <c r="R52" s="209"/>
      <c r="S52" s="209"/>
      <c r="T52" s="209"/>
      <c r="U52" s="209"/>
      <c r="V52" s="209"/>
      <c r="W52" s="22"/>
      <c r="X52" s="22"/>
      <c r="Y52" s="22"/>
    </row>
    <row r="53" spans="2:25" ht="15.75" x14ac:dyDescent="0.25">
      <c r="B53" s="220"/>
      <c r="C53" s="209"/>
      <c r="D53" s="209"/>
      <c r="E53" s="209"/>
      <c r="F53" s="3" t="s">
        <v>13</v>
      </c>
      <c r="G53" s="142">
        <v>683</v>
      </c>
      <c r="H53" s="141">
        <v>7.0000000000000001E-3</v>
      </c>
      <c r="I53" s="141">
        <v>7.0000000000000001E-3</v>
      </c>
      <c r="J53" s="141">
        <v>0.01</v>
      </c>
      <c r="K53" s="141">
        <v>7.0000000000000001E-3</v>
      </c>
      <c r="L53" s="141">
        <v>7.0000000000000001E-3</v>
      </c>
      <c r="M53" s="141">
        <v>0.01</v>
      </c>
      <c r="N53" s="142">
        <f t="shared" si="14"/>
        <v>4.7809999999999997</v>
      </c>
      <c r="O53" s="142">
        <f t="shared" si="15"/>
        <v>4.7809999999999997</v>
      </c>
      <c r="P53" s="142">
        <f t="shared" si="16"/>
        <v>6.83</v>
      </c>
      <c r="Q53" s="209"/>
      <c r="R53" s="209"/>
      <c r="S53" s="209"/>
      <c r="T53" s="209"/>
      <c r="U53" s="209"/>
      <c r="V53" s="209"/>
      <c r="W53" s="22"/>
      <c r="X53" s="22"/>
      <c r="Y53" s="22"/>
    </row>
    <row r="54" spans="2:25" ht="15.75" x14ac:dyDescent="0.25">
      <c r="B54" s="220"/>
      <c r="C54" s="209"/>
      <c r="D54" s="209"/>
      <c r="E54" s="209"/>
      <c r="F54" s="3" t="s">
        <v>18</v>
      </c>
      <c r="G54" s="142">
        <v>900</v>
      </c>
      <c r="H54" s="141">
        <v>1.4999999999999999E-2</v>
      </c>
      <c r="I54" s="141">
        <v>1.4999999999999999E-2</v>
      </c>
      <c r="J54" s="141">
        <v>0.02</v>
      </c>
      <c r="K54" s="141">
        <v>1.4999999999999999E-2</v>
      </c>
      <c r="L54" s="141">
        <v>1.4999999999999999E-2</v>
      </c>
      <c r="M54" s="141">
        <v>0.02</v>
      </c>
      <c r="N54" s="142">
        <f t="shared" si="14"/>
        <v>13.5</v>
      </c>
      <c r="O54" s="142">
        <f t="shared" si="15"/>
        <v>13.5</v>
      </c>
      <c r="P54" s="142">
        <f t="shared" si="16"/>
        <v>18</v>
      </c>
      <c r="Q54" s="209"/>
      <c r="R54" s="209"/>
      <c r="S54" s="209"/>
      <c r="T54" s="209"/>
      <c r="U54" s="209"/>
      <c r="V54" s="209"/>
      <c r="W54" s="22"/>
      <c r="X54" s="22"/>
      <c r="Y54" s="22"/>
    </row>
    <row r="55" spans="2:25" ht="15.75" x14ac:dyDescent="0.25">
      <c r="B55" s="220"/>
      <c r="C55" s="209"/>
      <c r="D55" s="209"/>
      <c r="E55" s="209"/>
      <c r="F55" s="3" t="s">
        <v>64</v>
      </c>
      <c r="G55" s="142">
        <v>214</v>
      </c>
      <c r="H55" s="141">
        <v>5.0000000000000001E-3</v>
      </c>
      <c r="I55" s="141">
        <v>5.0000000000000001E-3</v>
      </c>
      <c r="J55" s="8">
        <v>6.0000000000000001E-3</v>
      </c>
      <c r="K55" s="141">
        <v>5.0000000000000001E-3</v>
      </c>
      <c r="L55" s="141">
        <v>5.0000000000000001E-3</v>
      </c>
      <c r="M55" s="8">
        <v>6.0000000000000001E-3</v>
      </c>
      <c r="N55" s="142">
        <f t="shared" si="14"/>
        <v>1.07</v>
      </c>
      <c r="O55" s="142">
        <f t="shared" si="15"/>
        <v>1.07</v>
      </c>
      <c r="P55" s="142">
        <f t="shared" si="16"/>
        <v>1.284</v>
      </c>
      <c r="Q55" s="209"/>
      <c r="R55" s="209"/>
      <c r="S55" s="209"/>
      <c r="T55" s="209"/>
      <c r="U55" s="209"/>
      <c r="V55" s="209"/>
      <c r="W55" s="22"/>
      <c r="X55" s="22"/>
      <c r="Y55" s="22"/>
    </row>
    <row r="56" spans="2:25" ht="16.5" thickBot="1" x14ac:dyDescent="0.3">
      <c r="B56" s="220"/>
      <c r="C56" s="210"/>
      <c r="D56" s="210"/>
      <c r="E56" s="210"/>
      <c r="F56" s="39" t="s">
        <v>10</v>
      </c>
      <c r="G56" s="40">
        <v>76</v>
      </c>
      <c r="H56" s="143">
        <v>1E-3</v>
      </c>
      <c r="I56" s="143">
        <v>1E-3</v>
      </c>
      <c r="J56" s="143">
        <v>1E-3</v>
      </c>
      <c r="K56" s="156">
        <v>1E-3</v>
      </c>
      <c r="L56" s="156">
        <v>1E-3</v>
      </c>
      <c r="M56" s="156">
        <v>1E-3</v>
      </c>
      <c r="N56" s="40">
        <f t="shared" si="14"/>
        <v>7.5999999999999998E-2</v>
      </c>
      <c r="O56" s="40">
        <f t="shared" si="15"/>
        <v>7.5999999999999998E-2</v>
      </c>
      <c r="P56" s="40">
        <f t="shared" si="16"/>
        <v>7.5999999999999998E-2</v>
      </c>
      <c r="Q56" s="210"/>
      <c r="R56" s="210"/>
      <c r="S56" s="210"/>
      <c r="T56" s="210"/>
      <c r="U56" s="210"/>
      <c r="V56" s="210"/>
      <c r="W56" s="22"/>
      <c r="X56" s="22"/>
      <c r="Y56" s="22"/>
    </row>
    <row r="57" spans="2:25" ht="15.75" x14ac:dyDescent="0.25">
      <c r="B57" s="220" t="s">
        <v>77</v>
      </c>
      <c r="C57" s="219">
        <v>100</v>
      </c>
      <c r="D57" s="219">
        <v>130</v>
      </c>
      <c r="E57" s="219">
        <v>150</v>
      </c>
      <c r="F57" s="3" t="s">
        <v>33</v>
      </c>
      <c r="G57" s="142">
        <v>5068</v>
      </c>
      <c r="H57" s="141">
        <v>5.0000000000000001E-3</v>
      </c>
      <c r="I57" s="141">
        <v>5.0000000000000001E-3</v>
      </c>
      <c r="J57" s="141">
        <v>5.0000000000000001E-3</v>
      </c>
      <c r="K57" s="143">
        <v>5.0000000000000001E-3</v>
      </c>
      <c r="L57" s="143">
        <v>5.0000000000000001E-3</v>
      </c>
      <c r="M57" s="143">
        <v>5.0000000000000001E-3</v>
      </c>
      <c r="N57" s="142">
        <f t="shared" si="14"/>
        <v>25.34</v>
      </c>
      <c r="O57" s="142">
        <f t="shared" si="15"/>
        <v>25.34</v>
      </c>
      <c r="P57" s="142">
        <f t="shared" si="16"/>
        <v>25.34</v>
      </c>
      <c r="Q57" s="208">
        <f>SUM(N57:N59)</f>
        <v>35.064</v>
      </c>
      <c r="R57" s="208">
        <f>SUM(O57:O59)</f>
        <v>37.878</v>
      </c>
      <c r="S57" s="208">
        <f>SUM(P57:P59)</f>
        <v>39.686999999999998</v>
      </c>
      <c r="T57" s="217">
        <f>Q57+Q57*50%</f>
        <v>52.596000000000004</v>
      </c>
      <c r="U57" s="217">
        <f>R57+R57*50%</f>
        <v>56.817</v>
      </c>
      <c r="V57" s="217">
        <f>S57+S57*50%</f>
        <v>59.530499999999996</v>
      </c>
      <c r="W57" s="22"/>
      <c r="X57" s="22"/>
      <c r="Y57" s="22"/>
    </row>
    <row r="58" spans="2:25" ht="15.75" x14ac:dyDescent="0.25">
      <c r="B58" s="220"/>
      <c r="C58" s="219"/>
      <c r="D58" s="219"/>
      <c r="E58" s="219"/>
      <c r="F58" s="3" t="s">
        <v>78</v>
      </c>
      <c r="G58" s="142">
        <v>201</v>
      </c>
      <c r="H58" s="8">
        <v>4.8000000000000001E-2</v>
      </c>
      <c r="I58" s="8">
        <v>6.2E-2</v>
      </c>
      <c r="J58" s="8">
        <v>7.0999999999999994E-2</v>
      </c>
      <c r="K58" s="8">
        <v>4.8000000000000001E-2</v>
      </c>
      <c r="L58" s="8">
        <v>6.2E-2</v>
      </c>
      <c r="M58" s="8">
        <v>7.0999999999999994E-2</v>
      </c>
      <c r="N58" s="142">
        <f t="shared" si="14"/>
        <v>9.6479999999999997</v>
      </c>
      <c r="O58" s="142">
        <f t="shared" si="15"/>
        <v>12.462</v>
      </c>
      <c r="P58" s="142">
        <f t="shared" si="16"/>
        <v>14.270999999999999</v>
      </c>
      <c r="Q58" s="209"/>
      <c r="R58" s="209"/>
      <c r="S58" s="209"/>
      <c r="T58" s="217"/>
      <c r="U58" s="217"/>
      <c r="V58" s="217"/>
      <c r="W58" s="22"/>
      <c r="X58" s="22"/>
      <c r="Y58" s="22"/>
    </row>
    <row r="59" spans="2:25" ht="15" customHeight="1" x14ac:dyDescent="0.25">
      <c r="B59" s="220"/>
      <c r="C59" s="219"/>
      <c r="D59" s="219"/>
      <c r="E59" s="219"/>
      <c r="F59" s="3" t="s">
        <v>10</v>
      </c>
      <c r="G59" s="142">
        <v>76</v>
      </c>
      <c r="H59" s="141">
        <v>1E-3</v>
      </c>
      <c r="I59" s="141">
        <v>1E-3</v>
      </c>
      <c r="J59" s="141">
        <v>1E-3</v>
      </c>
      <c r="K59" s="141">
        <v>1E-3</v>
      </c>
      <c r="L59" s="141">
        <v>1E-3</v>
      </c>
      <c r="M59" s="141">
        <v>1E-3</v>
      </c>
      <c r="N59" s="142">
        <f t="shared" si="14"/>
        <v>7.5999999999999998E-2</v>
      </c>
      <c r="O59" s="142">
        <f t="shared" si="15"/>
        <v>7.5999999999999998E-2</v>
      </c>
      <c r="P59" s="142">
        <f t="shared" si="16"/>
        <v>7.5999999999999998E-2</v>
      </c>
      <c r="Q59" s="210"/>
      <c r="R59" s="210"/>
      <c r="S59" s="210"/>
      <c r="T59" s="208"/>
      <c r="U59" s="208"/>
      <c r="V59" s="217"/>
      <c r="W59" s="22"/>
      <c r="X59" s="22"/>
      <c r="Y59" s="22"/>
    </row>
    <row r="60" spans="2:25" ht="15.75" customHeight="1" x14ac:dyDescent="0.25">
      <c r="B60" s="227" t="s">
        <v>39</v>
      </c>
      <c r="C60" s="222">
        <v>200</v>
      </c>
      <c r="D60" s="222">
        <v>200</v>
      </c>
      <c r="E60" s="222">
        <v>200</v>
      </c>
      <c r="F60" s="3" t="s">
        <v>40</v>
      </c>
      <c r="G60" s="142">
        <v>780</v>
      </c>
      <c r="H60" s="4">
        <v>0.02</v>
      </c>
      <c r="I60" s="4">
        <v>0.02</v>
      </c>
      <c r="J60" s="4">
        <v>0.02</v>
      </c>
      <c r="K60" s="4">
        <v>0.02</v>
      </c>
      <c r="L60" s="4">
        <v>0.02</v>
      </c>
      <c r="M60" s="4">
        <v>0.02</v>
      </c>
      <c r="N60" s="142">
        <f t="shared" si="14"/>
        <v>15.6</v>
      </c>
      <c r="O60" s="142">
        <f t="shared" si="15"/>
        <v>15.6</v>
      </c>
      <c r="P60" s="142">
        <f t="shared" si="16"/>
        <v>15.6</v>
      </c>
      <c r="Q60" s="208">
        <f>SUM(N60:N62)</f>
        <v>26.3</v>
      </c>
      <c r="R60" s="208">
        <f>SUM(O60:O62)</f>
        <v>26.3</v>
      </c>
      <c r="S60" s="208">
        <f>SUM(P60:P62)</f>
        <v>26.3</v>
      </c>
      <c r="T60" s="222">
        <f>Q60+Q60*50%</f>
        <v>39.450000000000003</v>
      </c>
      <c r="U60" s="222">
        <f>R60+R60*50%</f>
        <v>39.450000000000003</v>
      </c>
      <c r="V60" s="219">
        <f>S60+S60*50%</f>
        <v>39.450000000000003</v>
      </c>
      <c r="W60" s="22"/>
      <c r="X60" s="22"/>
      <c r="Y60" s="22"/>
    </row>
    <row r="61" spans="2:25" ht="15.75" x14ac:dyDescent="0.25">
      <c r="B61" s="228"/>
      <c r="C61" s="209"/>
      <c r="D61" s="209"/>
      <c r="E61" s="209"/>
      <c r="F61" s="16" t="s">
        <v>19</v>
      </c>
      <c r="G61" s="142">
        <v>435</v>
      </c>
      <c r="H61" s="141">
        <v>0.02</v>
      </c>
      <c r="I61" s="8">
        <v>0.02</v>
      </c>
      <c r="J61" s="141">
        <v>0.02</v>
      </c>
      <c r="K61" s="141">
        <v>0.02</v>
      </c>
      <c r="L61" s="8">
        <v>0.02</v>
      </c>
      <c r="M61" s="141">
        <v>0.02</v>
      </c>
      <c r="N61" s="142">
        <f t="shared" si="14"/>
        <v>8.7000000000000011</v>
      </c>
      <c r="O61" s="142">
        <f t="shared" si="15"/>
        <v>8.7000000000000011</v>
      </c>
      <c r="P61" s="142">
        <f t="shared" si="16"/>
        <v>8.7000000000000011</v>
      </c>
      <c r="Q61" s="212"/>
      <c r="R61" s="212"/>
      <c r="S61" s="212"/>
      <c r="T61" s="209"/>
      <c r="U61" s="209"/>
      <c r="V61" s="219"/>
      <c r="W61" s="22"/>
      <c r="X61" s="22"/>
      <c r="Y61" s="22"/>
    </row>
    <row r="62" spans="2:25" ht="15.75" x14ac:dyDescent="0.25">
      <c r="B62" s="229"/>
      <c r="C62" s="210"/>
      <c r="D62" s="210"/>
      <c r="E62" s="210"/>
      <c r="F62" s="71" t="s">
        <v>20</v>
      </c>
      <c r="G62" s="146">
        <v>2000</v>
      </c>
      <c r="H62" s="143">
        <v>1E-3</v>
      </c>
      <c r="I62" s="143">
        <v>1E-3</v>
      </c>
      <c r="J62" s="143">
        <v>1E-3</v>
      </c>
      <c r="K62" s="143">
        <v>1E-3</v>
      </c>
      <c r="L62" s="143">
        <v>1E-3</v>
      </c>
      <c r="M62" s="143">
        <v>1E-3</v>
      </c>
      <c r="N62" s="146">
        <f t="shared" si="14"/>
        <v>2</v>
      </c>
      <c r="O62" s="146">
        <f t="shared" si="15"/>
        <v>2</v>
      </c>
      <c r="P62" s="146">
        <f t="shared" si="16"/>
        <v>2</v>
      </c>
      <c r="Q62" s="218"/>
      <c r="R62" s="218"/>
      <c r="S62" s="218"/>
      <c r="T62" s="210"/>
      <c r="U62" s="210"/>
      <c r="V62" s="219"/>
      <c r="W62" s="22"/>
      <c r="X62" s="22"/>
      <c r="Y62" s="22"/>
    </row>
    <row r="63" spans="2:25" ht="15.75" x14ac:dyDescent="0.25">
      <c r="B63" s="12" t="s">
        <v>14</v>
      </c>
      <c r="C63" s="141">
        <v>20</v>
      </c>
      <c r="D63" s="141">
        <v>35</v>
      </c>
      <c r="E63" s="141">
        <v>40</v>
      </c>
      <c r="F63" s="140" t="s">
        <v>14</v>
      </c>
      <c r="G63" s="142">
        <v>594</v>
      </c>
      <c r="H63" s="8">
        <v>0.02</v>
      </c>
      <c r="I63" s="141">
        <v>3.5000000000000003E-2</v>
      </c>
      <c r="J63" s="8">
        <v>0.04</v>
      </c>
      <c r="K63" s="8">
        <v>0.02</v>
      </c>
      <c r="L63" s="141">
        <v>3.5000000000000003E-2</v>
      </c>
      <c r="M63" s="8">
        <v>0.04</v>
      </c>
      <c r="N63" s="142">
        <f t="shared" si="14"/>
        <v>11.88</v>
      </c>
      <c r="O63" s="142">
        <f t="shared" si="15"/>
        <v>20.790000000000003</v>
      </c>
      <c r="P63" s="142">
        <f t="shared" si="16"/>
        <v>23.76</v>
      </c>
      <c r="Q63" s="142">
        <f>SUM(N63)</f>
        <v>11.88</v>
      </c>
      <c r="R63" s="142">
        <f>SUM(O63)</f>
        <v>20.790000000000003</v>
      </c>
      <c r="S63" s="142">
        <f>SUM(P63)</f>
        <v>23.76</v>
      </c>
      <c r="T63" s="16">
        <f>Q63+Q63*50%</f>
        <v>17.82</v>
      </c>
      <c r="U63" s="16">
        <f>R63+R63*50%</f>
        <v>31.185000000000002</v>
      </c>
      <c r="V63" s="16">
        <f>S63+S63*50%</f>
        <v>35.64</v>
      </c>
      <c r="W63" s="22"/>
      <c r="X63" s="22"/>
      <c r="Y63" s="22"/>
    </row>
    <row r="64" spans="2:25" ht="15.75" x14ac:dyDescent="0.25">
      <c r="B64" s="12"/>
      <c r="C64" s="141"/>
      <c r="D64" s="141"/>
      <c r="E64" s="141"/>
      <c r="F64" s="31"/>
      <c r="G64" s="142"/>
      <c r="H64" s="8"/>
      <c r="I64" s="141"/>
      <c r="J64" s="8"/>
      <c r="K64" s="8"/>
      <c r="L64" s="8"/>
      <c r="M64" s="8"/>
      <c r="N64" s="142"/>
      <c r="O64" s="142"/>
      <c r="P64" s="142"/>
      <c r="Q64" s="25">
        <f t="shared" ref="Q64:V64" si="17">SUM(Q50:Q63)</f>
        <v>385.26599999999996</v>
      </c>
      <c r="R64" s="25">
        <f t="shared" si="17"/>
        <v>396.98999999999995</v>
      </c>
      <c r="S64" s="25">
        <f t="shared" si="17"/>
        <v>705.20600000000002</v>
      </c>
      <c r="T64" s="72">
        <f t="shared" si="17"/>
        <v>577.899</v>
      </c>
      <c r="U64" s="72">
        <f t="shared" si="17"/>
        <v>595.4849999999999</v>
      </c>
      <c r="V64" s="72">
        <f t="shared" si="17"/>
        <v>1057.8090000000002</v>
      </c>
      <c r="W64" s="22"/>
      <c r="X64" s="22"/>
      <c r="Y64" s="22"/>
    </row>
    <row r="65" spans="2:25" ht="15.75" x14ac:dyDescent="0.25">
      <c r="B65" s="12" t="s">
        <v>26</v>
      </c>
      <c r="C65" s="141"/>
      <c r="D65" s="141"/>
      <c r="E65" s="141"/>
      <c r="F65" s="31"/>
      <c r="G65" s="142"/>
      <c r="H65" s="8"/>
      <c r="I65" s="141"/>
      <c r="J65" s="8"/>
      <c r="K65" s="8"/>
      <c r="L65" s="8"/>
      <c r="M65" s="8"/>
      <c r="N65" s="142"/>
      <c r="O65" s="142"/>
      <c r="P65" s="142"/>
      <c r="Q65" s="141"/>
      <c r="R65" s="141"/>
      <c r="S65" s="141"/>
      <c r="T65" s="26"/>
      <c r="U65" s="22"/>
      <c r="V65" s="22"/>
      <c r="W65" s="22"/>
      <c r="X65" s="22"/>
      <c r="Y65" s="22"/>
    </row>
    <row r="66" spans="2:25" ht="15.75" x14ac:dyDescent="0.25">
      <c r="B66" s="230" t="s">
        <v>123</v>
      </c>
      <c r="C66" s="222">
        <v>60</v>
      </c>
      <c r="D66" s="222">
        <v>100</v>
      </c>
      <c r="E66" s="222">
        <v>100</v>
      </c>
      <c r="F66" s="3" t="s">
        <v>16</v>
      </c>
      <c r="G66" s="142">
        <v>177</v>
      </c>
      <c r="H66" s="141">
        <v>6.5000000000000002E-2</v>
      </c>
      <c r="I66" s="141">
        <v>0.108</v>
      </c>
      <c r="J66" s="141">
        <v>0.108</v>
      </c>
      <c r="K66" s="141">
        <v>5.1999999999999998E-2</v>
      </c>
      <c r="L66" s="141">
        <v>8.5999999999999993E-2</v>
      </c>
      <c r="M66" s="141">
        <v>8.5999999999999993E-2</v>
      </c>
      <c r="N66" s="142">
        <f t="shared" ref="N66:N74" si="18">H66*G66</f>
        <v>11.505000000000001</v>
      </c>
      <c r="O66" s="142">
        <f t="shared" ref="O66:O74" si="19">I66*G66</f>
        <v>19.116</v>
      </c>
      <c r="P66" s="142">
        <f t="shared" ref="P66:P74" si="20">J66*G66</f>
        <v>19.116</v>
      </c>
      <c r="Q66" s="208">
        <f>SUM(N66:N68)</f>
        <v>32.411999999999999</v>
      </c>
      <c r="R66" s="208">
        <f>SUM(O66:O68)</f>
        <v>48.357999999999997</v>
      </c>
      <c r="S66" s="208">
        <f>SUM(P66:P68)</f>
        <v>48.357999999999997</v>
      </c>
      <c r="T66" s="219">
        <f>Q66+Q66*50%</f>
        <v>48.617999999999995</v>
      </c>
      <c r="U66" s="217">
        <f>R66+R66*50%</f>
        <v>72.536999999999992</v>
      </c>
      <c r="V66" s="217">
        <f>S66+S66*50%</f>
        <v>72.536999999999992</v>
      </c>
      <c r="W66" s="22"/>
      <c r="X66" s="22"/>
      <c r="Y66" s="22"/>
    </row>
    <row r="67" spans="2:25" ht="15.75" x14ac:dyDescent="0.25">
      <c r="B67" s="231"/>
      <c r="C67" s="209"/>
      <c r="D67" s="209"/>
      <c r="E67" s="209"/>
      <c r="F67" s="3" t="s">
        <v>71</v>
      </c>
      <c r="G67" s="142">
        <v>5603</v>
      </c>
      <c r="H67" s="141">
        <v>3.0000000000000001E-3</v>
      </c>
      <c r="I67" s="141">
        <v>4.0000000000000001E-3</v>
      </c>
      <c r="J67" s="141">
        <v>4.0000000000000001E-3</v>
      </c>
      <c r="K67" s="141">
        <v>3.0000000000000001E-3</v>
      </c>
      <c r="L67" s="141">
        <v>4.0000000000000001E-3</v>
      </c>
      <c r="M67" s="141">
        <v>4.0000000000000001E-3</v>
      </c>
      <c r="N67" s="142">
        <f t="shared" si="18"/>
        <v>16.809000000000001</v>
      </c>
      <c r="O67" s="142">
        <f t="shared" si="19"/>
        <v>22.411999999999999</v>
      </c>
      <c r="P67" s="142">
        <f t="shared" si="20"/>
        <v>22.411999999999999</v>
      </c>
      <c r="Q67" s="209"/>
      <c r="R67" s="209"/>
      <c r="S67" s="209"/>
      <c r="T67" s="219"/>
      <c r="U67" s="217"/>
      <c r="V67" s="217"/>
      <c r="W67" s="22"/>
      <c r="X67" s="22"/>
      <c r="Y67" s="22"/>
    </row>
    <row r="68" spans="2:25" ht="15.75" x14ac:dyDescent="0.25">
      <c r="B68" s="232"/>
      <c r="C68" s="210"/>
      <c r="D68" s="210"/>
      <c r="E68" s="210"/>
      <c r="F68" s="3" t="s">
        <v>13</v>
      </c>
      <c r="G68" s="142">
        <v>683</v>
      </c>
      <c r="H68" s="141">
        <v>6.0000000000000001E-3</v>
      </c>
      <c r="I68" s="141">
        <v>0.01</v>
      </c>
      <c r="J68" s="141">
        <v>0.01</v>
      </c>
      <c r="K68" s="141">
        <v>6.0000000000000001E-3</v>
      </c>
      <c r="L68" s="141">
        <v>0.01</v>
      </c>
      <c r="M68" s="141">
        <v>0.01</v>
      </c>
      <c r="N68" s="142">
        <f t="shared" si="18"/>
        <v>4.0979999999999999</v>
      </c>
      <c r="O68" s="142">
        <f t="shared" si="19"/>
        <v>6.83</v>
      </c>
      <c r="P68" s="142">
        <f t="shared" si="20"/>
        <v>6.83</v>
      </c>
      <c r="Q68" s="210"/>
      <c r="R68" s="210"/>
      <c r="S68" s="210"/>
      <c r="T68" s="219"/>
      <c r="U68" s="217"/>
      <c r="V68" s="217"/>
      <c r="W68" s="22"/>
      <c r="X68" s="22"/>
      <c r="Y68" s="22"/>
    </row>
    <row r="69" spans="2:25" ht="15.75" x14ac:dyDescent="0.25">
      <c r="B69" s="227" t="s">
        <v>113</v>
      </c>
      <c r="C69" s="222" t="s">
        <v>119</v>
      </c>
      <c r="D69" s="222" t="s">
        <v>120</v>
      </c>
      <c r="E69" s="222" t="s">
        <v>120</v>
      </c>
      <c r="F69" s="11" t="s">
        <v>72</v>
      </c>
      <c r="G69" s="142">
        <v>2710</v>
      </c>
      <c r="H69" s="8">
        <v>7.6999999999999999E-2</v>
      </c>
      <c r="I69" s="8">
        <v>7.6999999999999999E-2</v>
      </c>
      <c r="J69" s="8">
        <v>7.6999999999999999E-2</v>
      </c>
      <c r="K69" s="8">
        <v>5.7000000000000002E-2</v>
      </c>
      <c r="L69" s="8">
        <v>5.7000000000000002E-2</v>
      </c>
      <c r="M69" s="8">
        <v>5.7000000000000002E-2</v>
      </c>
      <c r="N69" s="142">
        <f t="shared" si="18"/>
        <v>208.67</v>
      </c>
      <c r="O69" s="142">
        <f t="shared" si="19"/>
        <v>208.67</v>
      </c>
      <c r="P69" s="142">
        <f t="shared" si="20"/>
        <v>208.67</v>
      </c>
      <c r="Q69" s="208">
        <f>SUM(N69:N76)</f>
        <v>218.76099999999997</v>
      </c>
      <c r="R69" s="208">
        <f>SUM(O69:O76)</f>
        <v>221.26999999999995</v>
      </c>
      <c r="S69" s="208">
        <f>SUM(P69:P76)</f>
        <v>221.26999999999995</v>
      </c>
      <c r="T69" s="219">
        <f>Q69+Q69*50%</f>
        <v>328.14149999999995</v>
      </c>
      <c r="U69" s="217">
        <f>R69+R69*50%</f>
        <v>331.90499999999992</v>
      </c>
      <c r="V69" s="217">
        <f>S69+S69*50%</f>
        <v>331.90499999999992</v>
      </c>
      <c r="W69" s="22"/>
      <c r="X69" s="22"/>
      <c r="Y69" s="22"/>
    </row>
    <row r="70" spans="2:25" ht="15.75" x14ac:dyDescent="0.25">
      <c r="B70" s="228"/>
      <c r="C70" s="209"/>
      <c r="D70" s="209"/>
      <c r="E70" s="209"/>
      <c r="F70" s="3" t="s">
        <v>11</v>
      </c>
      <c r="G70" s="142">
        <v>133</v>
      </c>
      <c r="H70" s="8">
        <v>6.0000000000000001E-3</v>
      </c>
      <c r="I70" s="8">
        <v>6.0000000000000001E-3</v>
      </c>
      <c r="J70" s="8">
        <v>6.0000000000000001E-3</v>
      </c>
      <c r="K70" s="8">
        <v>5.0000000000000001E-3</v>
      </c>
      <c r="L70" s="8">
        <v>5.0000000000000001E-3</v>
      </c>
      <c r="M70" s="8">
        <v>5.0000000000000001E-3</v>
      </c>
      <c r="N70" s="142">
        <f t="shared" si="18"/>
        <v>0.79800000000000004</v>
      </c>
      <c r="O70" s="142">
        <f t="shared" si="19"/>
        <v>0.79800000000000004</v>
      </c>
      <c r="P70" s="142">
        <f t="shared" si="20"/>
        <v>0.79800000000000004</v>
      </c>
      <c r="Q70" s="212"/>
      <c r="R70" s="212"/>
      <c r="S70" s="212"/>
      <c r="T70" s="219"/>
      <c r="U70" s="217"/>
      <c r="V70" s="217"/>
      <c r="W70" s="22"/>
      <c r="X70" s="22"/>
      <c r="Y70" s="22"/>
    </row>
    <row r="71" spans="2:25" ht="15.75" x14ac:dyDescent="0.25">
      <c r="B71" s="228"/>
      <c r="C71" s="209"/>
      <c r="D71" s="209"/>
      <c r="E71" s="209"/>
      <c r="F71" s="3" t="s">
        <v>118</v>
      </c>
      <c r="G71" s="142">
        <v>50</v>
      </c>
      <c r="H71" s="8">
        <v>4.0000000000000001E-3</v>
      </c>
      <c r="I71" s="8">
        <v>4.0000000000000001E-3</v>
      </c>
      <c r="J71" s="8">
        <v>4.0000000000000001E-3</v>
      </c>
      <c r="K71" s="8">
        <v>4.0000000000000001E-3</v>
      </c>
      <c r="L71" s="8">
        <v>4.0000000000000001E-3</v>
      </c>
      <c r="M71" s="8">
        <v>4.0000000000000001E-3</v>
      </c>
      <c r="N71" s="142">
        <f t="shared" si="18"/>
        <v>0.2</v>
      </c>
      <c r="O71" s="142">
        <f t="shared" si="19"/>
        <v>0.2</v>
      </c>
      <c r="P71" s="142">
        <f t="shared" si="20"/>
        <v>0.2</v>
      </c>
      <c r="Q71" s="212"/>
      <c r="R71" s="212"/>
      <c r="S71" s="212"/>
      <c r="T71" s="219"/>
      <c r="U71" s="217"/>
      <c r="V71" s="217"/>
      <c r="W71" s="22"/>
      <c r="X71" s="22"/>
      <c r="Y71" s="22"/>
    </row>
    <row r="72" spans="2:25" ht="15.75" x14ac:dyDescent="0.25">
      <c r="B72" s="228"/>
      <c r="C72" s="209"/>
      <c r="D72" s="209"/>
      <c r="E72" s="209"/>
      <c r="F72" s="51" t="s">
        <v>60</v>
      </c>
      <c r="G72" s="142">
        <v>482</v>
      </c>
      <c r="H72" s="8">
        <v>1.2E-2</v>
      </c>
      <c r="I72" s="8">
        <v>1.4999999999999999E-2</v>
      </c>
      <c r="J72" s="8">
        <v>1.4999999999999999E-2</v>
      </c>
      <c r="K72" s="8">
        <v>1.2E-2</v>
      </c>
      <c r="L72" s="8">
        <v>1.4999999999999999E-2</v>
      </c>
      <c r="M72" s="8">
        <v>1.4999999999999999E-2</v>
      </c>
      <c r="N72" s="142">
        <f t="shared" si="18"/>
        <v>5.7839999999999998</v>
      </c>
      <c r="O72" s="142">
        <f t="shared" si="19"/>
        <v>7.2299999999999995</v>
      </c>
      <c r="P72" s="142">
        <f t="shared" si="20"/>
        <v>7.2299999999999995</v>
      </c>
      <c r="Q72" s="212"/>
      <c r="R72" s="212"/>
      <c r="S72" s="212"/>
      <c r="T72" s="219"/>
      <c r="U72" s="217"/>
      <c r="V72" s="217"/>
      <c r="W72" s="22"/>
      <c r="X72" s="22"/>
      <c r="Y72" s="22"/>
    </row>
    <row r="73" spans="2:25" ht="15.75" x14ac:dyDescent="0.25">
      <c r="B73" s="228"/>
      <c r="C73" s="209"/>
      <c r="D73" s="209"/>
      <c r="E73" s="209"/>
      <c r="F73" s="3" t="s">
        <v>16</v>
      </c>
      <c r="G73" s="142">
        <v>177</v>
      </c>
      <c r="H73" s="8">
        <v>0.01</v>
      </c>
      <c r="I73" s="8">
        <v>1.2999999999999999E-2</v>
      </c>
      <c r="J73" s="8">
        <v>1.2999999999999999E-2</v>
      </c>
      <c r="K73" s="8">
        <v>8.0000000000000002E-3</v>
      </c>
      <c r="L73" s="8">
        <v>0.01</v>
      </c>
      <c r="M73" s="8">
        <v>0.01</v>
      </c>
      <c r="N73" s="142">
        <f t="shared" si="18"/>
        <v>1.77</v>
      </c>
      <c r="O73" s="142">
        <f t="shared" si="19"/>
        <v>2.3009999999999997</v>
      </c>
      <c r="P73" s="142">
        <f t="shared" si="20"/>
        <v>2.3009999999999997</v>
      </c>
      <c r="Q73" s="212"/>
      <c r="R73" s="212"/>
      <c r="S73" s="212"/>
      <c r="T73" s="219"/>
      <c r="U73" s="217"/>
      <c r="V73" s="217"/>
      <c r="W73" s="22"/>
      <c r="X73" s="22"/>
      <c r="Y73" s="22"/>
    </row>
    <row r="74" spans="2:25" ht="15.75" x14ac:dyDescent="0.25">
      <c r="B74" s="228"/>
      <c r="C74" s="209"/>
      <c r="D74" s="209"/>
      <c r="E74" s="209"/>
      <c r="F74" s="3" t="s">
        <v>11</v>
      </c>
      <c r="G74" s="142">
        <v>133</v>
      </c>
      <c r="H74" s="8">
        <v>8.9999999999999993E-3</v>
      </c>
      <c r="I74" s="8">
        <v>1.2E-2</v>
      </c>
      <c r="J74" s="8">
        <v>1.2E-2</v>
      </c>
      <c r="K74" s="8">
        <v>8.0000000000000002E-3</v>
      </c>
      <c r="L74" s="8">
        <v>0.01</v>
      </c>
      <c r="M74" s="8">
        <v>0.01</v>
      </c>
      <c r="N74" s="142">
        <f t="shared" si="18"/>
        <v>1.1969999999999998</v>
      </c>
      <c r="O74" s="142">
        <f t="shared" si="19"/>
        <v>1.5960000000000001</v>
      </c>
      <c r="P74" s="142">
        <f t="shared" si="20"/>
        <v>1.5960000000000001</v>
      </c>
      <c r="Q74" s="212"/>
      <c r="R74" s="212"/>
      <c r="S74" s="212"/>
      <c r="T74" s="219"/>
      <c r="U74" s="217"/>
      <c r="V74" s="217"/>
      <c r="W74" s="22"/>
      <c r="X74" s="22"/>
      <c r="Y74" s="22"/>
    </row>
    <row r="75" spans="2:25" ht="15.75" x14ac:dyDescent="0.25">
      <c r="B75" s="228"/>
      <c r="C75" s="209"/>
      <c r="D75" s="209"/>
      <c r="E75" s="209"/>
      <c r="F75" s="3" t="s">
        <v>35</v>
      </c>
      <c r="G75" s="142">
        <v>683</v>
      </c>
      <c r="H75" s="141">
        <v>2E-3</v>
      </c>
      <c r="I75" s="141">
        <v>3.0000000000000001E-3</v>
      </c>
      <c r="J75" s="141">
        <v>3.0000000000000001E-3</v>
      </c>
      <c r="K75" s="141">
        <v>2E-3</v>
      </c>
      <c r="L75" s="141">
        <v>3.0000000000000001E-3</v>
      </c>
      <c r="M75" s="141">
        <v>3.0000000000000001E-3</v>
      </c>
      <c r="N75" s="142">
        <f>H75*G70</f>
        <v>0.26600000000000001</v>
      </c>
      <c r="O75" s="142">
        <f>I75*G70</f>
        <v>0.39900000000000002</v>
      </c>
      <c r="P75" s="142">
        <f>J75*G70</f>
        <v>0.39900000000000002</v>
      </c>
      <c r="Q75" s="209"/>
      <c r="R75" s="209"/>
      <c r="S75" s="209"/>
      <c r="T75" s="219"/>
      <c r="U75" s="217"/>
      <c r="V75" s="217"/>
      <c r="W75" s="22"/>
      <c r="X75" s="22"/>
      <c r="Y75" s="22"/>
    </row>
    <row r="76" spans="2:25" ht="15.75" x14ac:dyDescent="0.25">
      <c r="B76" s="229"/>
      <c r="C76" s="210"/>
      <c r="D76" s="210"/>
      <c r="E76" s="210"/>
      <c r="F76" s="3" t="s">
        <v>10</v>
      </c>
      <c r="G76" s="142">
        <v>76</v>
      </c>
      <c r="H76" s="141">
        <v>1E-3</v>
      </c>
      <c r="I76" s="141">
        <v>1E-3</v>
      </c>
      <c r="J76" s="141">
        <v>1E-3</v>
      </c>
      <c r="K76" s="141">
        <v>1E-3</v>
      </c>
      <c r="L76" s="141">
        <v>1E-3</v>
      </c>
      <c r="M76" s="141">
        <v>1E-3</v>
      </c>
      <c r="N76" s="142">
        <f>H76*G76</f>
        <v>7.5999999999999998E-2</v>
      </c>
      <c r="O76" s="142">
        <f>I76*G76</f>
        <v>7.5999999999999998E-2</v>
      </c>
      <c r="P76" s="142">
        <f>J76*G76</f>
        <v>7.5999999999999998E-2</v>
      </c>
      <c r="Q76" s="210"/>
      <c r="R76" s="210"/>
      <c r="S76" s="210"/>
      <c r="T76" s="219"/>
      <c r="U76" s="217"/>
      <c r="V76" s="217"/>
      <c r="W76" s="22"/>
      <c r="X76" s="22"/>
      <c r="Y76" s="22"/>
    </row>
    <row r="77" spans="2:25" ht="15.75" x14ac:dyDescent="0.25">
      <c r="B77" s="152" t="s">
        <v>12</v>
      </c>
      <c r="C77" s="141">
        <v>20</v>
      </c>
      <c r="D77" s="141">
        <v>20</v>
      </c>
      <c r="E77" s="141">
        <v>20</v>
      </c>
      <c r="F77" s="16" t="s">
        <v>12</v>
      </c>
      <c r="G77" s="142">
        <v>5068</v>
      </c>
      <c r="H77" s="8">
        <v>0.02</v>
      </c>
      <c r="I77" s="8">
        <v>0.02</v>
      </c>
      <c r="J77" s="8">
        <v>0.02</v>
      </c>
      <c r="K77" s="8">
        <v>0.02</v>
      </c>
      <c r="L77" s="8">
        <v>0.02</v>
      </c>
      <c r="M77" s="8">
        <v>0.02</v>
      </c>
      <c r="N77" s="142">
        <f>H77*G77</f>
        <v>101.36</v>
      </c>
      <c r="O77" s="142">
        <f>I77*G77</f>
        <v>101.36</v>
      </c>
      <c r="P77" s="142">
        <f>J77*G77</f>
        <v>101.36</v>
      </c>
      <c r="Q77" s="142">
        <f t="shared" ref="Q77:S80" si="21">SUM(N77)</f>
        <v>101.36</v>
      </c>
      <c r="R77" s="142">
        <f t="shared" si="21"/>
        <v>101.36</v>
      </c>
      <c r="S77" s="142">
        <f t="shared" si="21"/>
        <v>101.36</v>
      </c>
      <c r="T77" s="142">
        <f t="shared" ref="T77:V80" si="22">Q77+Q77*50%</f>
        <v>152.04</v>
      </c>
      <c r="U77" s="142">
        <f t="shared" si="22"/>
        <v>152.04</v>
      </c>
      <c r="V77" s="142">
        <f t="shared" si="22"/>
        <v>152.04</v>
      </c>
      <c r="W77" s="22"/>
      <c r="X77" s="22"/>
      <c r="Y77" s="22"/>
    </row>
    <row r="78" spans="2:25" ht="15.75" x14ac:dyDescent="0.25">
      <c r="B78" s="152" t="s">
        <v>108</v>
      </c>
      <c r="C78" s="141">
        <v>20</v>
      </c>
      <c r="D78" s="141">
        <v>20</v>
      </c>
      <c r="E78" s="141">
        <v>20</v>
      </c>
      <c r="F78" s="3" t="s">
        <v>71</v>
      </c>
      <c r="G78" s="142">
        <v>5603</v>
      </c>
      <c r="H78" s="8">
        <v>0.02</v>
      </c>
      <c r="I78" s="8">
        <v>0.02</v>
      </c>
      <c r="J78" s="8">
        <v>0.02</v>
      </c>
      <c r="K78" s="8">
        <v>0.02</v>
      </c>
      <c r="L78" s="8">
        <v>0.02</v>
      </c>
      <c r="M78" s="8">
        <v>0.02</v>
      </c>
      <c r="N78" s="142">
        <f>H78*G78</f>
        <v>112.06</v>
      </c>
      <c r="O78" s="142">
        <f>I78*G78</f>
        <v>112.06</v>
      </c>
      <c r="P78" s="142">
        <f>J78*G78</f>
        <v>112.06</v>
      </c>
      <c r="Q78" s="142">
        <f t="shared" si="21"/>
        <v>112.06</v>
      </c>
      <c r="R78" s="142">
        <f t="shared" si="21"/>
        <v>112.06</v>
      </c>
      <c r="S78" s="142">
        <f t="shared" si="21"/>
        <v>112.06</v>
      </c>
      <c r="T78" s="142">
        <f t="shared" si="22"/>
        <v>168.09</v>
      </c>
      <c r="U78" s="142">
        <f t="shared" si="22"/>
        <v>168.09</v>
      </c>
      <c r="V78" s="142">
        <f t="shared" si="22"/>
        <v>168.09</v>
      </c>
      <c r="W78" s="22"/>
      <c r="X78" s="22"/>
      <c r="Y78" s="22"/>
    </row>
    <row r="79" spans="2:25" ht="15.75" x14ac:dyDescent="0.25">
      <c r="B79" s="11" t="s">
        <v>111</v>
      </c>
      <c r="C79" s="141">
        <v>200</v>
      </c>
      <c r="D79" s="141">
        <v>200</v>
      </c>
      <c r="E79" s="141">
        <v>200</v>
      </c>
      <c r="F79" s="11" t="s">
        <v>111</v>
      </c>
      <c r="G79" s="142">
        <v>200</v>
      </c>
      <c r="H79" s="8">
        <v>0.2</v>
      </c>
      <c r="I79" s="8">
        <v>0.2</v>
      </c>
      <c r="J79" s="8">
        <v>0.2</v>
      </c>
      <c r="K79" s="8">
        <v>0.2</v>
      </c>
      <c r="L79" s="8">
        <v>0.2</v>
      </c>
      <c r="M79" s="8">
        <v>0.2</v>
      </c>
      <c r="N79" s="142">
        <f>H79*G79</f>
        <v>40</v>
      </c>
      <c r="O79" s="142">
        <f>I79*G79</f>
        <v>40</v>
      </c>
      <c r="P79" s="142">
        <f>J79*G79</f>
        <v>40</v>
      </c>
      <c r="Q79" s="142">
        <f t="shared" si="21"/>
        <v>40</v>
      </c>
      <c r="R79" s="142">
        <f t="shared" si="21"/>
        <v>40</v>
      </c>
      <c r="S79" s="142">
        <f t="shared" si="21"/>
        <v>40</v>
      </c>
      <c r="T79" s="142">
        <f t="shared" si="22"/>
        <v>60</v>
      </c>
      <c r="U79" s="142">
        <f t="shared" si="22"/>
        <v>60</v>
      </c>
      <c r="V79" s="142">
        <f t="shared" si="22"/>
        <v>60</v>
      </c>
      <c r="W79" s="22"/>
      <c r="X79" s="22"/>
      <c r="Y79" s="22"/>
    </row>
    <row r="80" spans="2:25" ht="15.75" x14ac:dyDescent="0.25">
      <c r="B80" s="12" t="s">
        <v>14</v>
      </c>
      <c r="C80" s="141">
        <v>20</v>
      </c>
      <c r="D80" s="141">
        <v>35</v>
      </c>
      <c r="E80" s="141">
        <v>40</v>
      </c>
      <c r="F80" s="31" t="s">
        <v>14</v>
      </c>
      <c r="G80" s="142">
        <v>594</v>
      </c>
      <c r="H80" s="8">
        <v>0.02</v>
      </c>
      <c r="I80" s="141">
        <v>3.5000000000000003E-2</v>
      </c>
      <c r="J80" s="8">
        <v>0.04</v>
      </c>
      <c r="K80" s="8">
        <v>0.02</v>
      </c>
      <c r="L80" s="141">
        <v>3.5000000000000003E-2</v>
      </c>
      <c r="M80" s="8">
        <v>0.04</v>
      </c>
      <c r="N80" s="142">
        <f>H80*G80</f>
        <v>11.88</v>
      </c>
      <c r="O80" s="142">
        <f>I80*G80</f>
        <v>20.790000000000003</v>
      </c>
      <c r="P80" s="142">
        <f>J80*G80</f>
        <v>23.76</v>
      </c>
      <c r="Q80" s="142">
        <f t="shared" si="21"/>
        <v>11.88</v>
      </c>
      <c r="R80" s="142">
        <f t="shared" si="21"/>
        <v>20.790000000000003</v>
      </c>
      <c r="S80" s="142">
        <f t="shared" si="21"/>
        <v>23.76</v>
      </c>
      <c r="T80" s="142">
        <f t="shared" si="22"/>
        <v>17.82</v>
      </c>
      <c r="U80" s="142">
        <f t="shared" si="22"/>
        <v>31.185000000000002</v>
      </c>
      <c r="V80" s="142">
        <f t="shared" si="22"/>
        <v>35.64</v>
      </c>
      <c r="W80" s="22"/>
      <c r="X80" s="22"/>
      <c r="Y80" s="22"/>
    </row>
    <row r="81" spans="2:25" ht="15.75" x14ac:dyDescent="0.25">
      <c r="B81" s="3"/>
      <c r="C81" s="3"/>
      <c r="D81" s="3"/>
      <c r="E81" s="3"/>
      <c r="F81" s="3"/>
      <c r="G81" s="142"/>
      <c r="H81" s="3"/>
      <c r="I81" s="3"/>
      <c r="J81" s="3"/>
      <c r="K81" s="3"/>
      <c r="L81" s="3"/>
      <c r="M81" s="3"/>
      <c r="N81" s="142"/>
      <c r="O81" s="142"/>
      <c r="P81" s="142"/>
      <c r="Q81" s="25">
        <f t="shared" ref="Q81:V81" si="23">SUM(Q66:Q80)</f>
        <v>516.47299999999996</v>
      </c>
      <c r="R81" s="25">
        <f t="shared" si="23"/>
        <v>543.83799999999997</v>
      </c>
      <c r="S81" s="25">
        <f t="shared" si="23"/>
        <v>546.80799999999999</v>
      </c>
      <c r="T81" s="134">
        <f t="shared" si="23"/>
        <v>774.70950000000005</v>
      </c>
      <c r="U81" s="70">
        <f t="shared" si="23"/>
        <v>815.75699999999983</v>
      </c>
      <c r="V81" s="70">
        <f t="shared" si="23"/>
        <v>820.21199999999988</v>
      </c>
      <c r="W81" s="22"/>
      <c r="X81" s="22"/>
      <c r="Y81" s="22"/>
    </row>
    <row r="82" spans="2:25" ht="15.75" x14ac:dyDescent="0.25">
      <c r="B82" s="3" t="s">
        <v>31</v>
      </c>
      <c r="C82" s="3"/>
      <c r="D82" s="3"/>
      <c r="E82" s="3"/>
      <c r="F82" s="3"/>
      <c r="G82" s="142"/>
      <c r="H82" s="3"/>
      <c r="I82" s="3"/>
      <c r="J82" s="3"/>
      <c r="K82" s="3"/>
      <c r="L82" s="3"/>
      <c r="M82" s="3"/>
      <c r="N82" s="142"/>
      <c r="O82" s="142"/>
      <c r="P82" s="142"/>
      <c r="Q82" s="141"/>
      <c r="R82" s="141"/>
      <c r="S82" s="141"/>
      <c r="T82" s="26"/>
      <c r="U82" s="73"/>
      <c r="V82" s="73"/>
      <c r="W82" s="22"/>
      <c r="X82" s="22"/>
      <c r="Y82" s="22"/>
    </row>
    <row r="83" spans="2:25" ht="24" customHeight="1" x14ac:dyDescent="0.25">
      <c r="B83" s="227" t="s">
        <v>121</v>
      </c>
      <c r="C83" s="222" t="s">
        <v>73</v>
      </c>
      <c r="D83" s="222" t="s">
        <v>74</v>
      </c>
      <c r="E83" s="222" t="s">
        <v>75</v>
      </c>
      <c r="F83" s="11" t="s">
        <v>72</v>
      </c>
      <c r="G83" s="142">
        <v>2710</v>
      </c>
      <c r="H83" s="141">
        <v>0.05</v>
      </c>
      <c r="I83" s="8">
        <v>7.5999999999999998E-2</v>
      </c>
      <c r="J83" s="8">
        <v>0.10100000000000001</v>
      </c>
      <c r="K83" s="18">
        <v>3.6999999999999998E-2</v>
      </c>
      <c r="L83" s="18">
        <v>5.6000000000000001E-2</v>
      </c>
      <c r="M83" s="18">
        <v>7.3999999999999996E-2</v>
      </c>
      <c r="N83" s="142">
        <f t="shared" ref="N83:N106" si="24">H83*G83</f>
        <v>135.5</v>
      </c>
      <c r="O83" s="142">
        <f t="shared" ref="O83:O89" si="25">I83*G83</f>
        <v>205.96</v>
      </c>
      <c r="P83" s="142">
        <f t="shared" ref="P83:P106" si="26">J83*G83</f>
        <v>273.71000000000004</v>
      </c>
      <c r="Q83" s="208">
        <f>SUM(N83:N89)</f>
        <v>164.8896</v>
      </c>
      <c r="R83" s="208">
        <f>SUM(O83:O89)</f>
        <v>244.4606</v>
      </c>
      <c r="S83" s="208">
        <f>SUM(P83:P89)</f>
        <v>319.68460000000005</v>
      </c>
      <c r="T83" s="222">
        <f>Q83+Q83*50%</f>
        <v>247.33440000000002</v>
      </c>
      <c r="U83" s="222">
        <f>R83+R83*50%</f>
        <v>366.6909</v>
      </c>
      <c r="V83" s="222">
        <f>S83+S83*50%</f>
        <v>479.52690000000007</v>
      </c>
      <c r="W83" s="22"/>
      <c r="X83" s="22"/>
      <c r="Y83" s="22"/>
    </row>
    <row r="84" spans="2:25" ht="31.5" x14ac:dyDescent="0.25">
      <c r="B84" s="228"/>
      <c r="C84" s="209"/>
      <c r="D84" s="209"/>
      <c r="E84" s="209"/>
      <c r="F84" s="12" t="s">
        <v>47</v>
      </c>
      <c r="G84" s="142">
        <v>214</v>
      </c>
      <c r="H84" s="141">
        <v>8.9999999999999993E-3</v>
      </c>
      <c r="I84" s="141">
        <v>1.4E-2</v>
      </c>
      <c r="J84" s="141">
        <v>1.7999999999999999E-2</v>
      </c>
      <c r="K84" s="141">
        <v>8.9999999999999993E-3</v>
      </c>
      <c r="L84" s="141">
        <v>1.4E-2</v>
      </c>
      <c r="M84" s="141">
        <v>1.7999999999999999E-2</v>
      </c>
      <c r="N84" s="142">
        <f t="shared" si="24"/>
        <v>1.9259999999999999</v>
      </c>
      <c r="O84" s="142">
        <f t="shared" si="25"/>
        <v>2.996</v>
      </c>
      <c r="P84" s="142">
        <f t="shared" si="26"/>
        <v>3.8519999999999999</v>
      </c>
      <c r="Q84" s="212"/>
      <c r="R84" s="212"/>
      <c r="S84" s="212"/>
      <c r="T84" s="209"/>
      <c r="U84" s="209"/>
      <c r="V84" s="209"/>
      <c r="W84" s="22"/>
      <c r="X84" s="22"/>
      <c r="Y84" s="22"/>
    </row>
    <row r="85" spans="2:25" ht="15.75" x14ac:dyDescent="0.25">
      <c r="B85" s="228"/>
      <c r="C85" s="209"/>
      <c r="D85" s="209"/>
      <c r="E85" s="209"/>
      <c r="F85" s="3" t="s">
        <v>58</v>
      </c>
      <c r="G85" s="142">
        <v>405</v>
      </c>
      <c r="H85" s="8">
        <v>1.2E-2</v>
      </c>
      <c r="I85" s="8">
        <v>1.7000000000000001E-2</v>
      </c>
      <c r="J85" s="8">
        <v>2.4E-2</v>
      </c>
      <c r="K85" s="8">
        <v>1.2E-2</v>
      </c>
      <c r="L85" s="8">
        <v>1.7000000000000001E-2</v>
      </c>
      <c r="M85" s="8">
        <v>2.4E-2</v>
      </c>
      <c r="N85" s="142">
        <f t="shared" si="24"/>
        <v>4.8600000000000003</v>
      </c>
      <c r="O85" s="142">
        <f t="shared" si="25"/>
        <v>6.8850000000000007</v>
      </c>
      <c r="P85" s="142">
        <f t="shared" si="26"/>
        <v>9.7200000000000006</v>
      </c>
      <c r="Q85" s="212"/>
      <c r="R85" s="212"/>
      <c r="S85" s="212"/>
      <c r="T85" s="209"/>
      <c r="U85" s="209"/>
      <c r="V85" s="209"/>
      <c r="W85" s="22"/>
      <c r="X85" s="22"/>
      <c r="Y85" s="22"/>
    </row>
    <row r="86" spans="2:25" ht="15.75" x14ac:dyDescent="0.25">
      <c r="B86" s="228"/>
      <c r="C86" s="209"/>
      <c r="D86" s="209"/>
      <c r="E86" s="209"/>
      <c r="F86" s="3" t="s">
        <v>34</v>
      </c>
      <c r="G86" s="142">
        <v>1550</v>
      </c>
      <c r="H86" s="141">
        <v>5.0000000000000001E-3</v>
      </c>
      <c r="I86" s="141">
        <v>8.0000000000000002E-3</v>
      </c>
      <c r="J86" s="8">
        <v>0.01</v>
      </c>
      <c r="K86" s="141">
        <v>5.0000000000000001E-3</v>
      </c>
      <c r="L86" s="141">
        <v>8.0000000000000002E-3</v>
      </c>
      <c r="M86" s="8">
        <v>0.01</v>
      </c>
      <c r="N86" s="142">
        <f t="shared" si="24"/>
        <v>7.75</v>
      </c>
      <c r="O86" s="142">
        <f t="shared" si="25"/>
        <v>12.4</v>
      </c>
      <c r="P86" s="142">
        <f t="shared" si="26"/>
        <v>15.5</v>
      </c>
      <c r="Q86" s="212"/>
      <c r="R86" s="212"/>
      <c r="S86" s="212"/>
      <c r="T86" s="209"/>
      <c r="U86" s="209"/>
      <c r="V86" s="209"/>
      <c r="W86" s="22"/>
      <c r="X86" s="22"/>
      <c r="Y86" s="22"/>
    </row>
    <row r="87" spans="2:25" ht="15.75" x14ac:dyDescent="0.25">
      <c r="B87" s="228"/>
      <c r="C87" s="209"/>
      <c r="D87" s="209"/>
      <c r="E87" s="209"/>
      <c r="F87" s="3" t="s">
        <v>35</v>
      </c>
      <c r="G87" s="142">
        <v>683</v>
      </c>
      <c r="H87" s="141">
        <v>3.0000000000000001E-3</v>
      </c>
      <c r="I87" s="141">
        <v>5.0000000000000001E-3</v>
      </c>
      <c r="J87" s="141">
        <v>6.0000000000000001E-3</v>
      </c>
      <c r="K87" s="141">
        <v>3.0000000000000001E-3</v>
      </c>
      <c r="L87" s="141">
        <v>5.0000000000000001E-3</v>
      </c>
      <c r="M87" s="141">
        <v>6.0000000000000001E-3</v>
      </c>
      <c r="N87" s="142">
        <f t="shared" si="24"/>
        <v>2.0489999999999999</v>
      </c>
      <c r="O87" s="142">
        <f t="shared" si="25"/>
        <v>3.415</v>
      </c>
      <c r="P87" s="142">
        <f t="shared" si="26"/>
        <v>4.0979999999999999</v>
      </c>
      <c r="Q87" s="212"/>
      <c r="R87" s="212"/>
      <c r="S87" s="212"/>
      <c r="T87" s="209"/>
      <c r="U87" s="209"/>
      <c r="V87" s="209"/>
      <c r="W87" s="22"/>
      <c r="X87" s="22"/>
      <c r="Y87" s="22"/>
    </row>
    <row r="88" spans="2:25" ht="15.75" x14ac:dyDescent="0.25">
      <c r="B88" s="228"/>
      <c r="C88" s="209"/>
      <c r="D88" s="209"/>
      <c r="E88" s="209"/>
      <c r="F88" s="3" t="s">
        <v>10</v>
      </c>
      <c r="G88" s="142">
        <v>76</v>
      </c>
      <c r="H88" s="141">
        <v>1E-3</v>
      </c>
      <c r="I88" s="141">
        <v>1E-3</v>
      </c>
      <c r="J88" s="141">
        <v>1E-3</v>
      </c>
      <c r="K88" s="141">
        <v>1E-3</v>
      </c>
      <c r="L88" s="141">
        <v>1E-3</v>
      </c>
      <c r="M88" s="141">
        <v>1E-3</v>
      </c>
      <c r="N88" s="142">
        <f t="shared" si="24"/>
        <v>7.5999999999999998E-2</v>
      </c>
      <c r="O88" s="142">
        <f t="shared" si="25"/>
        <v>7.5999999999999998E-2</v>
      </c>
      <c r="P88" s="142">
        <f t="shared" si="26"/>
        <v>7.5999999999999998E-2</v>
      </c>
      <c r="Q88" s="212"/>
      <c r="R88" s="212"/>
      <c r="S88" s="212"/>
      <c r="T88" s="209"/>
      <c r="U88" s="209"/>
      <c r="V88" s="209"/>
      <c r="W88" s="22"/>
      <c r="X88" s="22"/>
      <c r="Y88" s="22"/>
    </row>
    <row r="89" spans="2:25" ht="16.5" thickBot="1" x14ac:dyDescent="0.3">
      <c r="B89" s="229"/>
      <c r="C89" s="210"/>
      <c r="D89" s="210"/>
      <c r="E89" s="210"/>
      <c r="F89" s="39" t="s">
        <v>66</v>
      </c>
      <c r="G89" s="52">
        <v>636.42999999999995</v>
      </c>
      <c r="H89" s="52">
        <v>0.02</v>
      </c>
      <c r="I89" s="52">
        <v>0.02</v>
      </c>
      <c r="J89" s="52">
        <v>0.02</v>
      </c>
      <c r="K89" s="52">
        <v>0.02</v>
      </c>
      <c r="L89" s="52">
        <v>0.02</v>
      </c>
      <c r="M89" s="52">
        <v>0.02</v>
      </c>
      <c r="N89" s="142">
        <f t="shared" si="24"/>
        <v>12.7286</v>
      </c>
      <c r="O89" s="142">
        <f t="shared" si="25"/>
        <v>12.7286</v>
      </c>
      <c r="P89" s="142">
        <f t="shared" si="26"/>
        <v>12.7286</v>
      </c>
      <c r="Q89" s="218"/>
      <c r="R89" s="218"/>
      <c r="S89" s="218"/>
      <c r="T89" s="210"/>
      <c r="U89" s="210"/>
      <c r="V89" s="210"/>
      <c r="W89" s="22"/>
      <c r="X89" s="22"/>
      <c r="Y89" s="22"/>
    </row>
    <row r="90" spans="2:25" ht="15.75" customHeight="1" x14ac:dyDescent="0.25">
      <c r="B90" s="224" t="s">
        <v>67</v>
      </c>
      <c r="C90" s="261">
        <v>100</v>
      </c>
      <c r="D90" s="261">
        <v>130</v>
      </c>
      <c r="E90" s="261">
        <v>150</v>
      </c>
      <c r="F90" s="53" t="s">
        <v>17</v>
      </c>
      <c r="G90" s="38">
        <v>211</v>
      </c>
      <c r="H90" s="9">
        <v>0.11700000000000001</v>
      </c>
      <c r="I90" s="9">
        <v>0.156</v>
      </c>
      <c r="J90" s="9">
        <v>0.18</v>
      </c>
      <c r="K90" s="155">
        <v>8.7999999999999995E-2</v>
      </c>
      <c r="L90" s="155">
        <v>0.11700000000000001</v>
      </c>
      <c r="M90" s="155">
        <v>0.13500000000000001</v>
      </c>
      <c r="N90" s="149">
        <f t="shared" si="24"/>
        <v>24.687000000000001</v>
      </c>
      <c r="O90" s="149">
        <f>K90*G90</f>
        <v>18.567999999999998</v>
      </c>
      <c r="P90" s="149">
        <f t="shared" si="26"/>
        <v>37.979999999999997</v>
      </c>
      <c r="Q90" s="211">
        <f>SUM(N90:N94)</f>
        <v>58.939000000000007</v>
      </c>
      <c r="R90" s="211">
        <f>SUM(O90:O94)</f>
        <v>52.414999999999992</v>
      </c>
      <c r="S90" s="211">
        <f>SUM(P90:P94)</f>
        <v>77.827999999999989</v>
      </c>
      <c r="T90" s="211">
        <f>Q90+Q90*50%</f>
        <v>88.408500000000004</v>
      </c>
      <c r="U90" s="211">
        <f>R90+R90*50%</f>
        <v>78.622499999999988</v>
      </c>
      <c r="V90" s="214">
        <f>S90+S90*50%</f>
        <v>116.74199999999999</v>
      </c>
      <c r="W90" s="22"/>
      <c r="X90" s="22"/>
      <c r="Y90" s="22"/>
    </row>
    <row r="91" spans="2:25" ht="15.75" x14ac:dyDescent="0.25">
      <c r="B91" s="260"/>
      <c r="C91" s="209"/>
      <c r="D91" s="209"/>
      <c r="E91" s="209"/>
      <c r="F91" s="3" t="s">
        <v>58</v>
      </c>
      <c r="G91" s="142">
        <v>405</v>
      </c>
      <c r="H91" s="10">
        <v>1.6E-2</v>
      </c>
      <c r="I91" s="10">
        <v>2.1000000000000001E-2</v>
      </c>
      <c r="J91" s="10">
        <v>2.4E-2</v>
      </c>
      <c r="K91" s="145">
        <v>1.4999999999999999E-2</v>
      </c>
      <c r="L91" s="145">
        <v>0.02</v>
      </c>
      <c r="M91" s="145">
        <v>2.3E-2</v>
      </c>
      <c r="N91" s="142">
        <f t="shared" si="24"/>
        <v>6.48</v>
      </c>
      <c r="O91" s="142">
        <f>K91*G91</f>
        <v>6.0750000000000002</v>
      </c>
      <c r="P91" s="142">
        <f t="shared" si="26"/>
        <v>9.7200000000000006</v>
      </c>
      <c r="Q91" s="212"/>
      <c r="R91" s="212"/>
      <c r="S91" s="212"/>
      <c r="T91" s="212"/>
      <c r="U91" s="212"/>
      <c r="V91" s="215"/>
      <c r="W91" s="22"/>
      <c r="X91" s="22"/>
      <c r="Y91" s="22"/>
    </row>
    <row r="92" spans="2:25" ht="15.75" x14ac:dyDescent="0.25">
      <c r="B92" s="260"/>
      <c r="C92" s="209"/>
      <c r="D92" s="209"/>
      <c r="E92" s="209"/>
      <c r="F92" s="54" t="s">
        <v>68</v>
      </c>
      <c r="G92" s="148">
        <v>1178</v>
      </c>
      <c r="H92" s="10">
        <v>2E-3</v>
      </c>
      <c r="I92" s="10">
        <v>3.0000000000000001E-3</v>
      </c>
      <c r="J92" s="10">
        <v>4.0000000000000001E-3</v>
      </c>
      <c r="K92" s="145">
        <v>2E-3</v>
      </c>
      <c r="L92" s="10">
        <v>3.0000000000000001E-3</v>
      </c>
      <c r="M92" s="10">
        <v>4.0000000000000001E-3</v>
      </c>
      <c r="N92" s="148">
        <f t="shared" si="24"/>
        <v>2.3559999999999999</v>
      </c>
      <c r="O92" s="148">
        <f>K92*G92</f>
        <v>2.3559999999999999</v>
      </c>
      <c r="P92" s="148">
        <f t="shared" si="26"/>
        <v>4.7119999999999997</v>
      </c>
      <c r="Q92" s="212"/>
      <c r="R92" s="212"/>
      <c r="S92" s="212"/>
      <c r="T92" s="212"/>
      <c r="U92" s="212"/>
      <c r="V92" s="215"/>
      <c r="W92" s="22"/>
      <c r="X92" s="22"/>
      <c r="Y92" s="22"/>
    </row>
    <row r="93" spans="2:25" ht="15.75" x14ac:dyDescent="0.25">
      <c r="B93" s="263"/>
      <c r="C93" s="209"/>
      <c r="D93" s="209"/>
      <c r="E93" s="209"/>
      <c r="F93" s="51" t="s">
        <v>10</v>
      </c>
      <c r="G93" s="142">
        <v>76</v>
      </c>
      <c r="H93" s="141">
        <v>1E-3</v>
      </c>
      <c r="I93" s="141">
        <v>1E-3</v>
      </c>
      <c r="J93" s="141">
        <v>1E-3</v>
      </c>
      <c r="K93" s="141">
        <v>1E-3</v>
      </c>
      <c r="L93" s="141">
        <v>1E-3</v>
      </c>
      <c r="M93" s="141">
        <v>1E-3</v>
      </c>
      <c r="N93" s="142">
        <f t="shared" si="24"/>
        <v>7.5999999999999998E-2</v>
      </c>
      <c r="O93" s="142">
        <f>I93*G93</f>
        <v>7.5999999999999998E-2</v>
      </c>
      <c r="P93" s="142">
        <f t="shared" si="26"/>
        <v>7.5999999999999998E-2</v>
      </c>
      <c r="Q93" s="212"/>
      <c r="R93" s="212"/>
      <c r="S93" s="212"/>
      <c r="T93" s="212"/>
      <c r="U93" s="212"/>
      <c r="V93" s="215"/>
      <c r="W93" s="22"/>
      <c r="X93" s="22"/>
      <c r="Y93" s="22"/>
    </row>
    <row r="94" spans="2:25" ht="16.5" thickBot="1" x14ac:dyDescent="0.3">
      <c r="B94" s="253"/>
      <c r="C94" s="262"/>
      <c r="D94" s="262"/>
      <c r="E94" s="262"/>
      <c r="F94" s="55" t="s">
        <v>12</v>
      </c>
      <c r="G94" s="40">
        <v>5068</v>
      </c>
      <c r="H94" s="156">
        <v>5.0000000000000001E-3</v>
      </c>
      <c r="I94" s="156">
        <v>5.0000000000000001E-3</v>
      </c>
      <c r="J94" s="156">
        <v>5.0000000000000001E-3</v>
      </c>
      <c r="K94" s="156">
        <v>5.0000000000000001E-3</v>
      </c>
      <c r="L94" s="156">
        <v>5.0000000000000001E-3</v>
      </c>
      <c r="M94" s="156">
        <v>5.0000000000000001E-3</v>
      </c>
      <c r="N94" s="40">
        <f t="shared" si="24"/>
        <v>25.34</v>
      </c>
      <c r="O94" s="40">
        <f>K94*G94</f>
        <v>25.34</v>
      </c>
      <c r="P94" s="40">
        <f t="shared" si="26"/>
        <v>25.34</v>
      </c>
      <c r="Q94" s="213"/>
      <c r="R94" s="213"/>
      <c r="S94" s="213"/>
      <c r="T94" s="213"/>
      <c r="U94" s="213"/>
      <c r="V94" s="216"/>
      <c r="W94" s="22"/>
      <c r="X94" s="22"/>
      <c r="Y94" s="22"/>
    </row>
    <row r="95" spans="2:25" ht="15.75" customHeight="1" x14ac:dyDescent="0.25">
      <c r="B95" s="227" t="s">
        <v>84</v>
      </c>
      <c r="C95" s="222">
        <v>200</v>
      </c>
      <c r="D95" s="222">
        <v>200</v>
      </c>
      <c r="E95" s="222">
        <v>200</v>
      </c>
      <c r="F95" s="140" t="s">
        <v>147</v>
      </c>
      <c r="G95" s="142">
        <v>5366</v>
      </c>
      <c r="H95" s="141">
        <v>1E-3</v>
      </c>
      <c r="I95" s="141">
        <v>1E-3</v>
      </c>
      <c r="J95" s="141">
        <v>1E-3</v>
      </c>
      <c r="K95" s="141">
        <v>1E-3</v>
      </c>
      <c r="L95" s="141">
        <v>1E-3</v>
      </c>
      <c r="M95" s="141">
        <v>1E-3</v>
      </c>
      <c r="N95" s="142">
        <f t="shared" si="24"/>
        <v>5.3660000000000005</v>
      </c>
      <c r="O95" s="142">
        <f t="shared" ref="O95:O106" si="27">I95*G95</f>
        <v>5.3660000000000005</v>
      </c>
      <c r="P95" s="142">
        <f t="shared" si="26"/>
        <v>5.3660000000000005</v>
      </c>
      <c r="Q95" s="208">
        <f>SUM(N95:N96)</f>
        <v>11.891</v>
      </c>
      <c r="R95" s="208">
        <f>SUM(O95:O96)</f>
        <v>11.891</v>
      </c>
      <c r="S95" s="208">
        <f>SUM(P95:P96)</f>
        <v>11.891</v>
      </c>
      <c r="T95" s="217">
        <f>Q95+Q95*50%</f>
        <v>17.836500000000001</v>
      </c>
      <c r="U95" s="217">
        <f>R95+R95*50%</f>
        <v>17.836500000000001</v>
      </c>
      <c r="V95" s="217">
        <f>S95+S95*50%</f>
        <v>17.836500000000001</v>
      </c>
      <c r="W95" s="22"/>
      <c r="X95" s="22"/>
      <c r="Y95" s="22"/>
    </row>
    <row r="96" spans="2:25" ht="16.5" thickBot="1" x14ac:dyDescent="0.3">
      <c r="B96" s="229"/>
      <c r="C96" s="210"/>
      <c r="D96" s="210"/>
      <c r="E96" s="210"/>
      <c r="F96" s="3" t="s">
        <v>19</v>
      </c>
      <c r="G96" s="142">
        <v>435</v>
      </c>
      <c r="H96" s="8">
        <v>1.4999999999999999E-2</v>
      </c>
      <c r="I96" s="8">
        <v>1.4999999999999999E-2</v>
      </c>
      <c r="J96" s="8">
        <v>1.4999999999999999E-2</v>
      </c>
      <c r="K96" s="8">
        <v>1.4999999999999999E-2</v>
      </c>
      <c r="L96" s="8">
        <v>1.4999999999999999E-2</v>
      </c>
      <c r="M96" s="8">
        <v>1.4999999999999999E-2</v>
      </c>
      <c r="N96" s="142">
        <f t="shared" si="24"/>
        <v>6.5249999999999995</v>
      </c>
      <c r="O96" s="142">
        <f t="shared" si="27"/>
        <v>6.5249999999999995</v>
      </c>
      <c r="P96" s="142">
        <f t="shared" si="26"/>
        <v>6.5249999999999995</v>
      </c>
      <c r="Q96" s="218"/>
      <c r="R96" s="218"/>
      <c r="S96" s="218"/>
      <c r="T96" s="217"/>
      <c r="U96" s="217"/>
      <c r="V96" s="217"/>
      <c r="W96" s="22"/>
      <c r="X96" s="22"/>
      <c r="Y96" s="22"/>
    </row>
    <row r="97" spans="2:25" ht="16.5" thickBot="1" x14ac:dyDescent="0.3">
      <c r="B97" s="227" t="s">
        <v>128</v>
      </c>
      <c r="C97" s="222">
        <v>60</v>
      </c>
      <c r="D97" s="222">
        <v>80</v>
      </c>
      <c r="E97" s="266">
        <v>80</v>
      </c>
      <c r="F97" s="170" t="s">
        <v>125</v>
      </c>
      <c r="G97" s="142">
        <v>495</v>
      </c>
      <c r="H97" s="8">
        <v>3.3000000000000002E-2</v>
      </c>
      <c r="I97" s="8">
        <v>0.04</v>
      </c>
      <c r="J97" s="8">
        <v>0.04</v>
      </c>
      <c r="K97" s="8">
        <v>3.3000000000000002E-2</v>
      </c>
      <c r="L97" s="8">
        <v>0.04</v>
      </c>
      <c r="M97" s="8">
        <v>0.04</v>
      </c>
      <c r="N97" s="142">
        <f t="shared" si="24"/>
        <v>16.335000000000001</v>
      </c>
      <c r="O97" s="142">
        <f t="shared" si="27"/>
        <v>19.8</v>
      </c>
      <c r="P97" s="142">
        <f t="shared" si="26"/>
        <v>19.8</v>
      </c>
      <c r="Q97" s="208">
        <f>SUM(N97:N105)</f>
        <v>87.655000000000001</v>
      </c>
      <c r="R97" s="208">
        <f>SUM(O97:O105)</f>
        <v>114.633</v>
      </c>
      <c r="S97" s="208">
        <f>SUM(P97:P105)</f>
        <v>114.633</v>
      </c>
      <c r="T97" s="208">
        <f>Q97+Q97*50%</f>
        <v>131.48250000000002</v>
      </c>
      <c r="U97" s="208">
        <f>R97+R97*50%</f>
        <v>171.9495</v>
      </c>
      <c r="V97" s="208">
        <f>S97+S97*50%</f>
        <v>171.9495</v>
      </c>
      <c r="W97" s="22"/>
      <c r="X97" s="22"/>
      <c r="Y97" s="22"/>
    </row>
    <row r="98" spans="2:25" ht="16.5" thickBot="1" x14ac:dyDescent="0.3">
      <c r="B98" s="228"/>
      <c r="C98" s="209"/>
      <c r="D98" s="209"/>
      <c r="E98" s="267"/>
      <c r="F98" s="170" t="s">
        <v>19</v>
      </c>
      <c r="G98" s="142">
        <v>435</v>
      </c>
      <c r="H98" s="8">
        <v>3.0000000000000001E-3</v>
      </c>
      <c r="I98" s="8">
        <v>4.0000000000000001E-3</v>
      </c>
      <c r="J98" s="8">
        <v>4.0000000000000001E-3</v>
      </c>
      <c r="K98" s="8">
        <v>3.0000000000000001E-3</v>
      </c>
      <c r="L98" s="8">
        <v>4.0000000000000001E-3</v>
      </c>
      <c r="M98" s="8">
        <v>4.0000000000000001E-3</v>
      </c>
      <c r="N98" s="142">
        <f t="shared" si="24"/>
        <v>1.3049999999999999</v>
      </c>
      <c r="O98" s="142">
        <f t="shared" si="27"/>
        <v>1.74</v>
      </c>
      <c r="P98" s="142">
        <f t="shared" si="26"/>
        <v>1.74</v>
      </c>
      <c r="Q98" s="212"/>
      <c r="R98" s="212"/>
      <c r="S98" s="212"/>
      <c r="T98" s="212"/>
      <c r="U98" s="212"/>
      <c r="V98" s="212"/>
      <c r="W98" s="22"/>
      <c r="X98" s="22"/>
      <c r="Y98" s="22"/>
    </row>
    <row r="99" spans="2:25" ht="16.5" thickBot="1" x14ac:dyDescent="0.3">
      <c r="B99" s="228"/>
      <c r="C99" s="209"/>
      <c r="D99" s="209"/>
      <c r="E99" s="267"/>
      <c r="F99" s="170" t="s">
        <v>129</v>
      </c>
      <c r="G99" s="142">
        <v>5028</v>
      </c>
      <c r="H99" s="8">
        <v>2E-3</v>
      </c>
      <c r="I99" s="8">
        <v>3.0000000000000001E-3</v>
      </c>
      <c r="J99" s="8">
        <v>3.0000000000000001E-3</v>
      </c>
      <c r="K99" s="8">
        <v>2E-3</v>
      </c>
      <c r="L99" s="8">
        <v>3.0000000000000001E-3</v>
      </c>
      <c r="M99" s="8">
        <v>3.0000000000000001E-3</v>
      </c>
      <c r="N99" s="142">
        <f t="shared" si="24"/>
        <v>10.056000000000001</v>
      </c>
      <c r="O99" s="142">
        <f t="shared" si="27"/>
        <v>15.084</v>
      </c>
      <c r="P99" s="142">
        <f t="shared" si="26"/>
        <v>15.084</v>
      </c>
      <c r="Q99" s="212"/>
      <c r="R99" s="212"/>
      <c r="S99" s="212"/>
      <c r="T99" s="212"/>
      <c r="U99" s="212"/>
      <c r="V99" s="212"/>
      <c r="W99" s="22"/>
      <c r="X99" s="22"/>
      <c r="Y99" s="22"/>
    </row>
    <row r="100" spans="2:25" ht="16.5" thickBot="1" x14ac:dyDescent="0.3">
      <c r="B100" s="228"/>
      <c r="C100" s="209"/>
      <c r="D100" s="209"/>
      <c r="E100" s="267"/>
      <c r="F100" s="170" t="s">
        <v>118</v>
      </c>
      <c r="G100" s="142">
        <v>50</v>
      </c>
      <c r="H100" s="8">
        <v>2E-3</v>
      </c>
      <c r="I100" s="8">
        <v>3.0000000000000001E-3</v>
      </c>
      <c r="J100" s="8">
        <v>3.0000000000000001E-3</v>
      </c>
      <c r="K100" s="8">
        <v>2E-3</v>
      </c>
      <c r="L100" s="8">
        <v>3.0000000000000001E-3</v>
      </c>
      <c r="M100" s="8">
        <v>3.0000000000000001E-3</v>
      </c>
      <c r="N100" s="142">
        <f t="shared" si="24"/>
        <v>0.1</v>
      </c>
      <c r="O100" s="142">
        <f t="shared" si="27"/>
        <v>0.15</v>
      </c>
      <c r="P100" s="142">
        <f t="shared" si="26"/>
        <v>0.15</v>
      </c>
      <c r="Q100" s="212"/>
      <c r="R100" s="212"/>
      <c r="S100" s="212"/>
      <c r="T100" s="212"/>
      <c r="U100" s="212"/>
      <c r="V100" s="212"/>
      <c r="W100" s="22"/>
      <c r="X100" s="22"/>
      <c r="Y100" s="22"/>
    </row>
    <row r="101" spans="2:25" ht="16.5" thickBot="1" x14ac:dyDescent="0.3">
      <c r="B101" s="228"/>
      <c r="C101" s="209"/>
      <c r="D101" s="209"/>
      <c r="E101" s="267"/>
      <c r="F101" s="170" t="s">
        <v>10</v>
      </c>
      <c r="G101" s="142">
        <v>76</v>
      </c>
      <c r="H101" s="8">
        <v>1E-3</v>
      </c>
      <c r="I101" s="8">
        <v>1E-3</v>
      </c>
      <c r="J101" s="8">
        <v>1E-3</v>
      </c>
      <c r="K101" s="8">
        <v>1E-3</v>
      </c>
      <c r="L101" s="8">
        <v>1E-3</v>
      </c>
      <c r="M101" s="8">
        <v>1E-3</v>
      </c>
      <c r="N101" s="142">
        <f t="shared" si="24"/>
        <v>7.5999999999999998E-2</v>
      </c>
      <c r="O101" s="142">
        <f t="shared" si="27"/>
        <v>7.5999999999999998E-2</v>
      </c>
      <c r="P101" s="142">
        <f t="shared" si="26"/>
        <v>7.5999999999999998E-2</v>
      </c>
      <c r="Q101" s="212"/>
      <c r="R101" s="212"/>
      <c r="S101" s="212"/>
      <c r="T101" s="212"/>
      <c r="U101" s="212"/>
      <c r="V101" s="212"/>
      <c r="W101" s="22"/>
      <c r="X101" s="22"/>
      <c r="Y101" s="22"/>
    </row>
    <row r="102" spans="2:25" ht="16.5" thickBot="1" x14ac:dyDescent="0.3">
      <c r="B102" s="228"/>
      <c r="C102" s="209"/>
      <c r="D102" s="209"/>
      <c r="E102" s="267"/>
      <c r="F102" s="170" t="s">
        <v>124</v>
      </c>
      <c r="G102" s="142">
        <v>2500</v>
      </c>
      <c r="H102" s="8">
        <v>1E-3</v>
      </c>
      <c r="I102" s="8">
        <v>1E-3</v>
      </c>
      <c r="J102" s="8">
        <v>1E-3</v>
      </c>
      <c r="K102" s="8">
        <v>1E-3</v>
      </c>
      <c r="L102" s="8">
        <v>1E-3</v>
      </c>
      <c r="M102" s="8">
        <v>1E-3</v>
      </c>
      <c r="N102" s="142">
        <f t="shared" si="24"/>
        <v>2.5</v>
      </c>
      <c r="O102" s="142">
        <f t="shared" si="27"/>
        <v>2.5</v>
      </c>
      <c r="P102" s="142">
        <f t="shared" si="26"/>
        <v>2.5</v>
      </c>
      <c r="Q102" s="212"/>
      <c r="R102" s="212"/>
      <c r="S102" s="212"/>
      <c r="T102" s="212"/>
      <c r="U102" s="212"/>
      <c r="V102" s="212"/>
      <c r="W102" s="22"/>
      <c r="X102" s="22"/>
      <c r="Y102" s="22"/>
    </row>
    <row r="103" spans="2:25" ht="16.5" thickBot="1" x14ac:dyDescent="0.3">
      <c r="B103" s="228"/>
      <c r="C103" s="209"/>
      <c r="D103" s="209"/>
      <c r="E103" s="267"/>
      <c r="F103" s="170" t="s">
        <v>126</v>
      </c>
      <c r="G103" s="142">
        <v>2000</v>
      </c>
      <c r="H103" s="8">
        <v>2.8000000000000001E-2</v>
      </c>
      <c r="I103" s="8">
        <v>3.6999999999999998E-2</v>
      </c>
      <c r="J103" s="8">
        <v>3.6999999999999998E-2</v>
      </c>
      <c r="K103" s="8">
        <v>2.8000000000000001E-2</v>
      </c>
      <c r="L103" s="8">
        <v>3.6999999999999998E-2</v>
      </c>
      <c r="M103" s="8">
        <v>3.6999999999999998E-2</v>
      </c>
      <c r="N103" s="142">
        <f t="shared" si="24"/>
        <v>56</v>
      </c>
      <c r="O103" s="142">
        <f t="shared" si="27"/>
        <v>74</v>
      </c>
      <c r="P103" s="142">
        <f t="shared" si="26"/>
        <v>74</v>
      </c>
      <c r="Q103" s="212"/>
      <c r="R103" s="212"/>
      <c r="S103" s="212"/>
      <c r="T103" s="212"/>
      <c r="U103" s="212"/>
      <c r="V103" s="212"/>
      <c r="W103" s="22"/>
      <c r="X103" s="22"/>
      <c r="Y103" s="22"/>
    </row>
    <row r="104" spans="2:25" ht="16.5" thickBot="1" x14ac:dyDescent="0.3">
      <c r="B104" s="228"/>
      <c r="C104" s="209"/>
      <c r="D104" s="209"/>
      <c r="E104" s="267"/>
      <c r="F104" s="170" t="s">
        <v>127</v>
      </c>
      <c r="G104" s="142">
        <v>2000</v>
      </c>
      <c r="H104" s="171">
        <v>2.9999999999999997E-4</v>
      </c>
      <c r="I104" s="171">
        <v>2.9999999999999997E-4</v>
      </c>
      <c r="J104" s="171">
        <v>2.9999999999999997E-4</v>
      </c>
      <c r="K104" s="171">
        <v>2.9999999999999997E-4</v>
      </c>
      <c r="L104" s="171">
        <v>2.9999999999999997E-4</v>
      </c>
      <c r="M104" s="171">
        <v>2.9999999999999997E-4</v>
      </c>
      <c r="N104" s="142">
        <f t="shared" si="24"/>
        <v>0.6</v>
      </c>
      <c r="O104" s="142">
        <f t="shared" si="27"/>
        <v>0.6</v>
      </c>
      <c r="P104" s="142">
        <f t="shared" si="26"/>
        <v>0.6</v>
      </c>
      <c r="Q104" s="212"/>
      <c r="R104" s="212"/>
      <c r="S104" s="212"/>
      <c r="T104" s="212"/>
      <c r="U104" s="212"/>
      <c r="V104" s="212"/>
      <c r="W104" s="22"/>
      <c r="X104" s="22"/>
      <c r="Y104" s="22"/>
    </row>
    <row r="105" spans="2:25" ht="16.5" thickBot="1" x14ac:dyDescent="0.3">
      <c r="B105" s="229"/>
      <c r="C105" s="210"/>
      <c r="D105" s="210"/>
      <c r="E105" s="268"/>
      <c r="F105" s="170" t="s">
        <v>13</v>
      </c>
      <c r="G105" s="142">
        <v>683</v>
      </c>
      <c r="H105" s="8">
        <v>1E-3</v>
      </c>
      <c r="I105" s="8">
        <v>1E-3</v>
      </c>
      <c r="J105" s="8">
        <v>1E-3</v>
      </c>
      <c r="K105" s="8">
        <v>1E-3</v>
      </c>
      <c r="L105" s="8">
        <v>1E-3</v>
      </c>
      <c r="M105" s="8">
        <v>1E-3</v>
      </c>
      <c r="N105" s="142">
        <f t="shared" si="24"/>
        <v>0.68300000000000005</v>
      </c>
      <c r="O105" s="142">
        <f t="shared" si="27"/>
        <v>0.68300000000000005</v>
      </c>
      <c r="P105" s="142">
        <f t="shared" si="26"/>
        <v>0.68300000000000005</v>
      </c>
      <c r="Q105" s="218"/>
      <c r="R105" s="218"/>
      <c r="S105" s="218"/>
      <c r="T105" s="218"/>
      <c r="U105" s="218"/>
      <c r="V105" s="218"/>
      <c r="W105" s="22"/>
      <c r="X105" s="22"/>
      <c r="Y105" s="22"/>
    </row>
    <row r="106" spans="2:25" ht="15.75" x14ac:dyDescent="0.25">
      <c r="B106" s="12" t="s">
        <v>14</v>
      </c>
      <c r="C106" s="141">
        <v>20</v>
      </c>
      <c r="D106" s="141">
        <v>35</v>
      </c>
      <c r="E106" s="141">
        <v>40</v>
      </c>
      <c r="F106" s="19" t="s">
        <v>14</v>
      </c>
      <c r="G106" s="142">
        <v>594</v>
      </c>
      <c r="H106" s="8">
        <v>0.02</v>
      </c>
      <c r="I106" s="141">
        <v>3.5000000000000003E-2</v>
      </c>
      <c r="J106" s="8">
        <v>0.04</v>
      </c>
      <c r="K106" s="8">
        <v>0.02</v>
      </c>
      <c r="L106" s="8">
        <v>3.5000000000000003E-2</v>
      </c>
      <c r="M106" s="8">
        <v>0.04</v>
      </c>
      <c r="N106" s="142">
        <f t="shared" si="24"/>
        <v>11.88</v>
      </c>
      <c r="O106" s="142">
        <f t="shared" si="27"/>
        <v>20.790000000000003</v>
      </c>
      <c r="P106" s="142">
        <f t="shared" si="26"/>
        <v>23.76</v>
      </c>
      <c r="Q106" s="142">
        <f>SUM(N106)</f>
        <v>11.88</v>
      </c>
      <c r="R106" s="142">
        <f>SUM(O106)</f>
        <v>20.790000000000003</v>
      </c>
      <c r="S106" s="142">
        <f>SUM(P106)</f>
        <v>23.76</v>
      </c>
      <c r="T106" s="141">
        <f>Q106+Q106*50%</f>
        <v>17.82</v>
      </c>
      <c r="U106" s="142">
        <f>R106+R106*50%</f>
        <v>31.185000000000002</v>
      </c>
      <c r="V106" s="142">
        <f>S106+S106*50%</f>
        <v>35.64</v>
      </c>
      <c r="W106" s="22"/>
      <c r="X106" s="22"/>
      <c r="Y106" s="22"/>
    </row>
    <row r="107" spans="2:25" ht="15.75" x14ac:dyDescent="0.25">
      <c r="B107" s="26"/>
      <c r="C107" s="26"/>
      <c r="D107" s="26"/>
      <c r="E107" s="26"/>
      <c r="F107" s="26"/>
      <c r="G107" s="27"/>
      <c r="H107" s="26"/>
      <c r="I107" s="26"/>
      <c r="J107" s="26"/>
      <c r="K107" s="26"/>
      <c r="L107" s="26"/>
      <c r="M107" s="26"/>
      <c r="N107" s="146"/>
      <c r="O107" s="146"/>
      <c r="P107" s="146"/>
      <c r="Q107" s="25">
        <f t="shared" ref="Q107:V107" si="28">SUM(Q83:Q106)</f>
        <v>335.25459999999998</v>
      </c>
      <c r="R107" s="25">
        <f t="shared" si="28"/>
        <v>444.18959999999998</v>
      </c>
      <c r="S107" s="25">
        <f t="shared" si="28"/>
        <v>547.79660000000001</v>
      </c>
      <c r="T107" s="25">
        <f t="shared" si="28"/>
        <v>502.88190000000003</v>
      </c>
      <c r="U107" s="25">
        <f t="shared" si="28"/>
        <v>666.28440000000001</v>
      </c>
      <c r="V107" s="25">
        <f t="shared" si="28"/>
        <v>821.69490000000008</v>
      </c>
      <c r="W107" s="22"/>
      <c r="X107" s="22"/>
      <c r="Y107" s="22"/>
    </row>
    <row r="108" spans="2:25" ht="15.75" x14ac:dyDescent="0.25">
      <c r="B108" s="235" t="s">
        <v>37</v>
      </c>
      <c r="C108" s="235"/>
      <c r="D108" s="235"/>
      <c r="E108" s="235"/>
      <c r="F108" s="26"/>
      <c r="G108" s="27"/>
      <c r="H108" s="26"/>
      <c r="I108" s="26"/>
      <c r="J108" s="26"/>
      <c r="K108" s="26"/>
      <c r="L108" s="26"/>
      <c r="M108" s="26"/>
      <c r="N108" s="27"/>
      <c r="O108" s="27"/>
      <c r="P108" s="27"/>
      <c r="Q108" s="28"/>
      <c r="R108" s="28"/>
      <c r="S108" s="28"/>
      <c r="T108" s="26"/>
      <c r="U108" s="73"/>
      <c r="V108" s="73"/>
      <c r="W108" s="22"/>
      <c r="X108" s="22"/>
      <c r="Y108" s="22"/>
    </row>
    <row r="109" spans="2:25" ht="15.75" x14ac:dyDescent="0.25">
      <c r="B109" s="26" t="s">
        <v>15</v>
      </c>
      <c r="C109" s="26"/>
      <c r="D109" s="26"/>
      <c r="E109" s="26"/>
      <c r="F109" s="26"/>
      <c r="G109" s="27"/>
      <c r="H109" s="26"/>
      <c r="I109" s="26"/>
      <c r="J109" s="26"/>
      <c r="K109" s="26"/>
      <c r="L109" s="26"/>
      <c r="M109" s="26"/>
      <c r="N109" s="147"/>
      <c r="O109" s="147"/>
      <c r="P109" s="147"/>
      <c r="Q109" s="28"/>
      <c r="R109" s="28"/>
      <c r="S109" s="28"/>
      <c r="T109" s="26"/>
      <c r="U109" s="73"/>
      <c r="V109" s="73"/>
      <c r="W109" s="22"/>
      <c r="X109" s="22"/>
      <c r="Y109" s="22"/>
    </row>
    <row r="110" spans="2:25" ht="17.25" customHeight="1" x14ac:dyDescent="0.25">
      <c r="B110" s="230" t="s">
        <v>123</v>
      </c>
      <c r="C110" s="222">
        <v>60</v>
      </c>
      <c r="D110" s="222">
        <v>100</v>
      </c>
      <c r="E110" s="222">
        <v>100</v>
      </c>
      <c r="F110" s="3" t="s">
        <v>16</v>
      </c>
      <c r="G110" s="175">
        <v>177</v>
      </c>
      <c r="H110" s="179">
        <v>6.5000000000000002E-2</v>
      </c>
      <c r="I110" s="179">
        <v>0.108</v>
      </c>
      <c r="J110" s="179">
        <v>0.108</v>
      </c>
      <c r="K110" s="179">
        <v>5.1999999999999998E-2</v>
      </c>
      <c r="L110" s="179">
        <v>8.5999999999999993E-2</v>
      </c>
      <c r="M110" s="179">
        <v>8.5999999999999993E-2</v>
      </c>
      <c r="N110" s="175">
        <f t="shared" ref="N110:N123" si="29">H110*G110</f>
        <v>11.505000000000001</v>
      </c>
      <c r="O110" s="175">
        <f t="shared" ref="O110:O123" si="30">I110*G110</f>
        <v>19.116</v>
      </c>
      <c r="P110" s="175">
        <f>J110*G110</f>
        <v>19.116</v>
      </c>
      <c r="Q110" s="208">
        <f>SUM(N110:N112)</f>
        <v>32.411999999999999</v>
      </c>
      <c r="R110" s="208">
        <f>SUM(O110:O112)</f>
        <v>48.357999999999997</v>
      </c>
      <c r="S110" s="236">
        <f>SUM(P110:P112)</f>
        <v>48.357999999999997</v>
      </c>
      <c r="T110" s="217">
        <f>Q110+Q110*50%</f>
        <v>48.617999999999995</v>
      </c>
      <c r="U110" s="217">
        <f>R110+R110*50%</f>
        <v>72.536999999999992</v>
      </c>
      <c r="V110" s="217">
        <f>S110+S110*50%</f>
        <v>72.536999999999992</v>
      </c>
      <c r="W110" s="22"/>
      <c r="X110" s="22"/>
      <c r="Y110" s="22"/>
    </row>
    <row r="111" spans="2:25" ht="15.75" x14ac:dyDescent="0.25">
      <c r="B111" s="231"/>
      <c r="C111" s="209"/>
      <c r="D111" s="209"/>
      <c r="E111" s="209"/>
      <c r="F111" s="3" t="s">
        <v>71</v>
      </c>
      <c r="G111" s="175">
        <v>5603</v>
      </c>
      <c r="H111" s="179">
        <v>3.0000000000000001E-3</v>
      </c>
      <c r="I111" s="179">
        <v>4.0000000000000001E-3</v>
      </c>
      <c r="J111" s="179">
        <v>4.0000000000000001E-3</v>
      </c>
      <c r="K111" s="179">
        <v>3.0000000000000001E-3</v>
      </c>
      <c r="L111" s="179">
        <v>4.0000000000000001E-3</v>
      </c>
      <c r="M111" s="179">
        <v>4.0000000000000001E-3</v>
      </c>
      <c r="N111" s="175">
        <f t="shared" si="29"/>
        <v>16.809000000000001</v>
      </c>
      <c r="O111" s="175">
        <f t="shared" si="30"/>
        <v>22.411999999999999</v>
      </c>
      <c r="P111" s="175">
        <f>J111*G111</f>
        <v>22.411999999999999</v>
      </c>
      <c r="Q111" s="209"/>
      <c r="R111" s="209"/>
      <c r="S111" s="234"/>
      <c r="T111" s="217"/>
      <c r="U111" s="217"/>
      <c r="V111" s="217"/>
      <c r="W111" s="22"/>
      <c r="X111" s="22"/>
      <c r="Y111" s="22"/>
    </row>
    <row r="112" spans="2:25" ht="15.75" x14ac:dyDescent="0.25">
      <c r="B112" s="232"/>
      <c r="C112" s="210"/>
      <c r="D112" s="210"/>
      <c r="E112" s="210"/>
      <c r="F112" s="3" t="s">
        <v>13</v>
      </c>
      <c r="G112" s="175">
        <v>683</v>
      </c>
      <c r="H112" s="179">
        <v>6.0000000000000001E-3</v>
      </c>
      <c r="I112" s="179">
        <v>0.01</v>
      </c>
      <c r="J112" s="179">
        <v>0.01</v>
      </c>
      <c r="K112" s="179">
        <v>6.0000000000000001E-3</v>
      </c>
      <c r="L112" s="179">
        <v>0.01</v>
      </c>
      <c r="M112" s="179">
        <v>0.01</v>
      </c>
      <c r="N112" s="175">
        <f t="shared" si="29"/>
        <v>4.0979999999999999</v>
      </c>
      <c r="O112" s="175">
        <f t="shared" si="30"/>
        <v>6.83</v>
      </c>
      <c r="P112" s="175">
        <f>J112*G112</f>
        <v>6.83</v>
      </c>
      <c r="Q112" s="210"/>
      <c r="R112" s="210"/>
      <c r="S112" s="238"/>
      <c r="T112" s="217"/>
      <c r="U112" s="217"/>
      <c r="V112" s="217"/>
      <c r="W112" s="22"/>
      <c r="X112" s="22"/>
      <c r="Y112" s="22"/>
    </row>
    <row r="113" spans="2:25" ht="31.5" x14ac:dyDescent="0.25">
      <c r="B113" s="220" t="s">
        <v>41</v>
      </c>
      <c r="C113" s="219">
        <v>200</v>
      </c>
      <c r="D113" s="219">
        <v>200</v>
      </c>
      <c r="E113" s="219">
        <v>250</v>
      </c>
      <c r="F113" s="11" t="s">
        <v>85</v>
      </c>
      <c r="G113" s="175">
        <v>2710</v>
      </c>
      <c r="H113" s="8">
        <v>0.15</v>
      </c>
      <c r="I113" s="8">
        <v>0.15</v>
      </c>
      <c r="J113" s="8">
        <v>0.2</v>
      </c>
      <c r="K113" s="8">
        <v>0.107</v>
      </c>
      <c r="L113" s="8">
        <v>0.107</v>
      </c>
      <c r="M113" s="8">
        <v>0.14299999999999999</v>
      </c>
      <c r="N113" s="175">
        <f t="shared" si="29"/>
        <v>406.5</v>
      </c>
      <c r="O113" s="175">
        <f t="shared" si="30"/>
        <v>406.5</v>
      </c>
      <c r="P113" s="175">
        <f>J113*G113</f>
        <v>542</v>
      </c>
      <c r="Q113" s="208">
        <f>SUM(N113:N118)</f>
        <v>449.53399999999999</v>
      </c>
      <c r="R113" s="208">
        <f>SUM(O113:O118)</f>
        <v>449.53399999999999</v>
      </c>
      <c r="S113" s="208">
        <f>SUM(P113:P118)</f>
        <v>639.67899999999997</v>
      </c>
      <c r="T113" s="217">
        <f>Q113+Q113*50%</f>
        <v>674.30099999999993</v>
      </c>
      <c r="U113" s="217">
        <f>R113+R113*50%</f>
        <v>674.30099999999993</v>
      </c>
      <c r="V113" s="217">
        <f>S113+S113*50%</f>
        <v>959.5184999999999</v>
      </c>
      <c r="W113" s="22"/>
      <c r="X113" s="22"/>
      <c r="Y113" s="22"/>
    </row>
    <row r="114" spans="2:25" ht="15.75" x14ac:dyDescent="0.25">
      <c r="B114" s="220"/>
      <c r="C114" s="219"/>
      <c r="D114" s="219"/>
      <c r="E114" s="219"/>
      <c r="F114" s="3" t="s">
        <v>32</v>
      </c>
      <c r="G114" s="175">
        <v>482</v>
      </c>
      <c r="H114" s="179">
        <v>4.2999999999999997E-2</v>
      </c>
      <c r="I114" s="179">
        <v>4.2999999999999997E-2</v>
      </c>
      <c r="J114" s="8">
        <v>6.8000000000000005E-2</v>
      </c>
      <c r="K114" s="8">
        <v>4.2999999999999997E-2</v>
      </c>
      <c r="L114" s="8">
        <v>4.2999999999999997E-2</v>
      </c>
      <c r="M114" s="8">
        <v>6.8000000000000005E-2</v>
      </c>
      <c r="N114" s="175">
        <f t="shared" si="29"/>
        <v>20.725999999999999</v>
      </c>
      <c r="O114" s="175">
        <f t="shared" si="30"/>
        <v>20.725999999999999</v>
      </c>
      <c r="P114" s="175">
        <f>J114*G114</f>
        <v>32.776000000000003</v>
      </c>
      <c r="Q114" s="212"/>
      <c r="R114" s="212"/>
      <c r="S114" s="212"/>
      <c r="T114" s="217"/>
      <c r="U114" s="217"/>
      <c r="V114" s="217"/>
      <c r="W114" s="22"/>
      <c r="X114" s="22"/>
      <c r="Y114" s="22"/>
    </row>
    <row r="115" spans="2:25" ht="15.75" x14ac:dyDescent="0.25">
      <c r="B115" s="220"/>
      <c r="C115" s="219"/>
      <c r="D115" s="219"/>
      <c r="E115" s="219"/>
      <c r="F115" s="3" t="s">
        <v>35</v>
      </c>
      <c r="G115" s="175">
        <v>683</v>
      </c>
      <c r="H115" s="5">
        <v>1.2999999999999999E-2</v>
      </c>
      <c r="I115" s="5">
        <v>1.2999999999999999E-2</v>
      </c>
      <c r="J115" s="17">
        <v>0.01</v>
      </c>
      <c r="K115" s="17">
        <v>1.2999999999999999E-2</v>
      </c>
      <c r="L115" s="17">
        <v>1.2999999999999999E-2</v>
      </c>
      <c r="M115" s="17">
        <v>0.01</v>
      </c>
      <c r="N115" s="175">
        <f t="shared" si="29"/>
        <v>8.8789999999999996</v>
      </c>
      <c r="O115" s="175">
        <f t="shared" si="30"/>
        <v>8.8789999999999996</v>
      </c>
      <c r="P115" s="175">
        <f>J114*G115</f>
        <v>46.444000000000003</v>
      </c>
      <c r="Q115" s="212"/>
      <c r="R115" s="212"/>
      <c r="S115" s="212"/>
      <c r="T115" s="217"/>
      <c r="U115" s="217"/>
      <c r="V115" s="217"/>
      <c r="W115" s="22"/>
      <c r="X115" s="22"/>
      <c r="Y115" s="22"/>
    </row>
    <row r="116" spans="2:25" ht="15.75" x14ac:dyDescent="0.25">
      <c r="B116" s="220"/>
      <c r="C116" s="219"/>
      <c r="D116" s="219"/>
      <c r="E116" s="219"/>
      <c r="F116" s="3" t="s">
        <v>11</v>
      </c>
      <c r="G116" s="175">
        <v>133</v>
      </c>
      <c r="H116" s="5">
        <v>1.6E-2</v>
      </c>
      <c r="I116" s="5">
        <v>1.6E-2</v>
      </c>
      <c r="J116" s="8">
        <v>1.2E-2</v>
      </c>
      <c r="K116" s="8">
        <v>1.2999999999999999E-2</v>
      </c>
      <c r="L116" s="8">
        <v>1.2999999999999999E-2</v>
      </c>
      <c r="M116" s="8">
        <v>0.01</v>
      </c>
      <c r="N116" s="175">
        <f t="shared" si="29"/>
        <v>2.1280000000000001</v>
      </c>
      <c r="O116" s="175">
        <f t="shared" si="30"/>
        <v>2.1280000000000001</v>
      </c>
      <c r="P116" s="175">
        <f t="shared" ref="P116:P123" si="31">J116*G116</f>
        <v>1.5960000000000001</v>
      </c>
      <c r="Q116" s="212"/>
      <c r="R116" s="212"/>
      <c r="S116" s="212"/>
      <c r="T116" s="217"/>
      <c r="U116" s="217"/>
      <c r="V116" s="217"/>
      <c r="W116" s="22"/>
      <c r="X116" s="22"/>
      <c r="Y116" s="22"/>
    </row>
    <row r="117" spans="2:25" ht="15.75" customHeight="1" x14ac:dyDescent="0.25">
      <c r="B117" s="220"/>
      <c r="C117" s="219"/>
      <c r="D117" s="219"/>
      <c r="E117" s="219"/>
      <c r="F117" s="3" t="s">
        <v>16</v>
      </c>
      <c r="G117" s="175">
        <v>177</v>
      </c>
      <c r="H117" s="5">
        <v>1.2999999999999999E-2</v>
      </c>
      <c r="I117" s="5">
        <v>1.2999999999999999E-2</v>
      </c>
      <c r="J117" s="8">
        <v>1.9E-2</v>
      </c>
      <c r="K117" s="8">
        <v>0.01</v>
      </c>
      <c r="L117" s="8">
        <v>0.01</v>
      </c>
      <c r="M117" s="8">
        <v>1.4999999999999999E-2</v>
      </c>
      <c r="N117" s="175">
        <f t="shared" si="29"/>
        <v>2.3009999999999997</v>
      </c>
      <c r="O117" s="175">
        <f t="shared" si="30"/>
        <v>2.3009999999999997</v>
      </c>
      <c r="P117" s="175">
        <f t="shared" si="31"/>
        <v>3.363</v>
      </c>
      <c r="Q117" s="212"/>
      <c r="R117" s="212"/>
      <c r="S117" s="212"/>
      <c r="T117" s="217"/>
      <c r="U117" s="217"/>
      <c r="V117" s="217"/>
      <c r="W117" s="22"/>
      <c r="X117" s="22"/>
      <c r="Y117" s="22"/>
    </row>
    <row r="118" spans="2:25" ht="15.75" customHeight="1" x14ac:dyDescent="0.25">
      <c r="B118" s="220"/>
      <c r="C118" s="219"/>
      <c r="D118" s="219"/>
      <c r="E118" s="219"/>
      <c r="F118" s="3" t="s">
        <v>18</v>
      </c>
      <c r="G118" s="175">
        <v>900</v>
      </c>
      <c r="H118" s="5">
        <v>0.01</v>
      </c>
      <c r="I118" s="5">
        <v>0.01</v>
      </c>
      <c r="J118" s="8">
        <v>1.4999999999999999E-2</v>
      </c>
      <c r="K118" s="8">
        <v>0.01</v>
      </c>
      <c r="L118" s="8">
        <v>0.01</v>
      </c>
      <c r="M118" s="8">
        <v>1.4999999999999999E-2</v>
      </c>
      <c r="N118" s="175">
        <f t="shared" si="29"/>
        <v>9</v>
      </c>
      <c r="O118" s="175">
        <f t="shared" si="30"/>
        <v>9</v>
      </c>
      <c r="P118" s="175">
        <f t="shared" si="31"/>
        <v>13.5</v>
      </c>
      <c r="Q118" s="212"/>
      <c r="R118" s="212"/>
      <c r="S118" s="212"/>
      <c r="T118" s="217"/>
      <c r="U118" s="217"/>
      <c r="V118" s="217"/>
      <c r="W118" s="22"/>
      <c r="X118" s="22"/>
      <c r="Y118" s="22"/>
    </row>
    <row r="119" spans="2:25" ht="16.5" thickBot="1" x14ac:dyDescent="0.3">
      <c r="B119" s="220"/>
      <c r="C119" s="219"/>
      <c r="D119" s="219"/>
      <c r="E119" s="219"/>
      <c r="F119" s="39" t="s">
        <v>10</v>
      </c>
      <c r="G119" s="40">
        <v>76</v>
      </c>
      <c r="H119" s="181">
        <v>1E-3</v>
      </c>
      <c r="I119" s="181">
        <v>1E-3</v>
      </c>
      <c r="J119" s="77">
        <v>1E-3</v>
      </c>
      <c r="K119" s="77">
        <v>1E-3</v>
      </c>
      <c r="L119" s="77">
        <v>1E-3</v>
      </c>
      <c r="M119" s="77">
        <v>1E-3</v>
      </c>
      <c r="N119" s="40">
        <f t="shared" si="29"/>
        <v>7.5999999999999998E-2</v>
      </c>
      <c r="O119" s="40">
        <f t="shared" si="30"/>
        <v>7.5999999999999998E-2</v>
      </c>
      <c r="P119" s="40">
        <f t="shared" si="31"/>
        <v>7.5999999999999998E-2</v>
      </c>
      <c r="Q119" s="218"/>
      <c r="R119" s="218"/>
      <c r="S119" s="218"/>
      <c r="T119" s="217"/>
      <c r="U119" s="217"/>
      <c r="V119" s="217"/>
      <c r="W119" s="22"/>
      <c r="X119" s="22"/>
      <c r="Y119" s="22"/>
    </row>
    <row r="120" spans="2:25" ht="15.75" x14ac:dyDescent="0.25">
      <c r="B120" s="227" t="s">
        <v>84</v>
      </c>
      <c r="C120" s="222">
        <v>200</v>
      </c>
      <c r="D120" s="222">
        <v>200</v>
      </c>
      <c r="E120" s="222">
        <v>200</v>
      </c>
      <c r="F120" s="140" t="s">
        <v>147</v>
      </c>
      <c r="G120" s="175">
        <v>5366</v>
      </c>
      <c r="H120" s="179">
        <v>1E-3</v>
      </c>
      <c r="I120" s="179">
        <v>1E-3</v>
      </c>
      <c r="J120" s="179">
        <v>1E-3</v>
      </c>
      <c r="K120" s="179">
        <v>1E-3</v>
      </c>
      <c r="L120" s="179">
        <v>1E-3</v>
      </c>
      <c r="M120" s="179">
        <v>1E-3</v>
      </c>
      <c r="N120" s="175">
        <f t="shared" si="29"/>
        <v>5.3660000000000005</v>
      </c>
      <c r="O120" s="175">
        <f t="shared" si="30"/>
        <v>5.3660000000000005</v>
      </c>
      <c r="P120" s="175">
        <f t="shared" si="31"/>
        <v>5.3660000000000005</v>
      </c>
      <c r="Q120" s="208">
        <f>SUM(N120:N121)</f>
        <v>11.891</v>
      </c>
      <c r="R120" s="208">
        <f>SUM(O120:O121)</f>
        <v>11.891</v>
      </c>
      <c r="S120" s="208">
        <f>SUM(P120:P121)</f>
        <v>11.891</v>
      </c>
      <c r="T120" s="217">
        <f>Q120+Q120*50%</f>
        <v>17.836500000000001</v>
      </c>
      <c r="U120" s="217">
        <f>R120+R120*50%</f>
        <v>17.836500000000001</v>
      </c>
      <c r="V120" s="217">
        <f>S120+S120*50%</f>
        <v>17.836500000000001</v>
      </c>
      <c r="W120" s="22"/>
      <c r="X120" s="22"/>
      <c r="Y120" s="22"/>
    </row>
    <row r="121" spans="2:25" ht="15.75" x14ac:dyDescent="0.25">
      <c r="B121" s="229"/>
      <c r="C121" s="210"/>
      <c r="D121" s="210"/>
      <c r="E121" s="210"/>
      <c r="F121" s="3" t="s">
        <v>19</v>
      </c>
      <c r="G121" s="175">
        <v>435</v>
      </c>
      <c r="H121" s="8">
        <v>1.4999999999999999E-2</v>
      </c>
      <c r="I121" s="8">
        <v>1.4999999999999999E-2</v>
      </c>
      <c r="J121" s="8">
        <v>1.4999999999999999E-2</v>
      </c>
      <c r="K121" s="8">
        <v>1.4999999999999999E-2</v>
      </c>
      <c r="L121" s="8">
        <v>1.4999999999999999E-2</v>
      </c>
      <c r="M121" s="8">
        <v>1.4999999999999999E-2</v>
      </c>
      <c r="N121" s="175">
        <f t="shared" si="29"/>
        <v>6.5249999999999995</v>
      </c>
      <c r="O121" s="175">
        <f t="shared" si="30"/>
        <v>6.5249999999999995</v>
      </c>
      <c r="P121" s="175">
        <f t="shared" si="31"/>
        <v>6.5249999999999995</v>
      </c>
      <c r="Q121" s="218"/>
      <c r="R121" s="218"/>
      <c r="S121" s="218"/>
      <c r="T121" s="217"/>
      <c r="U121" s="217"/>
      <c r="V121" s="217"/>
      <c r="W121" s="22"/>
      <c r="X121" s="22"/>
      <c r="Y121" s="22"/>
    </row>
    <row r="122" spans="2:25" ht="15.75" x14ac:dyDescent="0.25">
      <c r="B122" s="3" t="s">
        <v>21</v>
      </c>
      <c r="C122" s="179">
        <v>100</v>
      </c>
      <c r="D122" s="179">
        <v>100</v>
      </c>
      <c r="E122" s="179">
        <v>100</v>
      </c>
      <c r="F122" s="3" t="s">
        <v>22</v>
      </c>
      <c r="G122" s="175">
        <v>780</v>
      </c>
      <c r="H122" s="8">
        <v>0.1</v>
      </c>
      <c r="I122" s="8">
        <v>0.1</v>
      </c>
      <c r="J122" s="8">
        <v>0.1</v>
      </c>
      <c r="K122" s="8">
        <v>0.1</v>
      </c>
      <c r="L122" s="8">
        <v>0.1</v>
      </c>
      <c r="M122" s="8">
        <v>0.1</v>
      </c>
      <c r="N122" s="175">
        <f t="shared" si="29"/>
        <v>78</v>
      </c>
      <c r="O122" s="175">
        <f t="shared" si="30"/>
        <v>78</v>
      </c>
      <c r="P122" s="175">
        <f t="shared" si="31"/>
        <v>78</v>
      </c>
      <c r="Q122" s="175">
        <f t="shared" ref="Q122:Q123" si="32">SUM(N122)</f>
        <v>78</v>
      </c>
      <c r="R122" s="175">
        <f t="shared" ref="R122:R123" si="33">SUM(O122)</f>
        <v>78</v>
      </c>
      <c r="S122" s="14">
        <f t="shared" ref="S122:S123" si="34">SUM(P122)</f>
        <v>78</v>
      </c>
      <c r="T122" s="179">
        <f t="shared" ref="T122:T123" si="35">Q122+Q122*50%</f>
        <v>117</v>
      </c>
      <c r="U122" s="175">
        <f t="shared" ref="U122:U123" si="36">R122+R122*50%</f>
        <v>117</v>
      </c>
      <c r="V122" s="175">
        <f t="shared" ref="V122:V123" si="37">S122+S122*50%</f>
        <v>117</v>
      </c>
      <c r="W122" s="22"/>
      <c r="X122" s="22"/>
      <c r="Y122" s="22"/>
    </row>
    <row r="123" spans="2:25" ht="15.75" x14ac:dyDescent="0.25">
      <c r="B123" s="12" t="s">
        <v>14</v>
      </c>
      <c r="C123" s="179">
        <v>20</v>
      </c>
      <c r="D123" s="179">
        <v>35</v>
      </c>
      <c r="E123" s="179">
        <v>40</v>
      </c>
      <c r="F123" s="31" t="s">
        <v>14</v>
      </c>
      <c r="G123" s="175">
        <v>594</v>
      </c>
      <c r="H123" s="8">
        <v>0.02</v>
      </c>
      <c r="I123" s="179">
        <v>3.5000000000000003E-2</v>
      </c>
      <c r="J123" s="8">
        <v>0.04</v>
      </c>
      <c r="K123" s="8">
        <v>0.02</v>
      </c>
      <c r="L123" s="179">
        <v>3.5000000000000003E-2</v>
      </c>
      <c r="M123" s="8">
        <v>0.04</v>
      </c>
      <c r="N123" s="175">
        <f t="shared" si="29"/>
        <v>11.88</v>
      </c>
      <c r="O123" s="175">
        <f t="shared" si="30"/>
        <v>20.790000000000003</v>
      </c>
      <c r="P123" s="175">
        <f t="shared" si="31"/>
        <v>23.76</v>
      </c>
      <c r="Q123" s="175">
        <f t="shared" si="32"/>
        <v>11.88</v>
      </c>
      <c r="R123" s="175">
        <f t="shared" si="33"/>
        <v>20.790000000000003</v>
      </c>
      <c r="S123" s="14">
        <f t="shared" si="34"/>
        <v>23.76</v>
      </c>
      <c r="T123" s="179">
        <f t="shared" si="35"/>
        <v>17.82</v>
      </c>
      <c r="U123" s="175">
        <f t="shared" si="36"/>
        <v>31.185000000000002</v>
      </c>
      <c r="V123" s="175">
        <f t="shared" si="37"/>
        <v>35.64</v>
      </c>
      <c r="W123" s="22"/>
      <c r="X123" s="22"/>
      <c r="Y123" s="22"/>
    </row>
    <row r="124" spans="2:25" ht="15.75" x14ac:dyDescent="0.25">
      <c r="B124" s="26"/>
      <c r="C124" s="26"/>
      <c r="D124" s="26"/>
      <c r="E124" s="26"/>
      <c r="F124" s="26"/>
      <c r="G124" s="27"/>
      <c r="H124" s="26"/>
      <c r="I124" s="26"/>
      <c r="J124" s="26"/>
      <c r="K124" s="26"/>
      <c r="L124" s="26"/>
      <c r="M124" s="26"/>
      <c r="N124" s="175"/>
      <c r="O124" s="175"/>
      <c r="P124" s="175"/>
      <c r="Q124" s="25">
        <f t="shared" ref="Q124:V124" si="38">SUM(Q110:Q123)</f>
        <v>583.71699999999998</v>
      </c>
      <c r="R124" s="25">
        <f t="shared" si="38"/>
        <v>608.57299999999998</v>
      </c>
      <c r="S124" s="25">
        <f t="shared" si="38"/>
        <v>801.68799999999987</v>
      </c>
      <c r="T124" s="25">
        <f t="shared" si="38"/>
        <v>875.57549999999992</v>
      </c>
      <c r="U124" s="25">
        <f t="shared" si="38"/>
        <v>912.85950000000003</v>
      </c>
      <c r="V124" s="25">
        <f t="shared" si="38"/>
        <v>1202.5319999999999</v>
      </c>
      <c r="W124" s="22"/>
      <c r="X124" s="22"/>
      <c r="Y124" s="22"/>
    </row>
    <row r="125" spans="2:25" x14ac:dyDescent="0.25">
      <c r="W125" s="22"/>
      <c r="X125" s="22"/>
      <c r="Y125" s="22"/>
    </row>
    <row r="126" spans="2:25" ht="15.75" x14ac:dyDescent="0.25">
      <c r="B126" s="26" t="s">
        <v>38</v>
      </c>
      <c r="C126" s="26"/>
      <c r="D126" s="26"/>
      <c r="E126" s="26"/>
      <c r="F126" s="26"/>
      <c r="G126" s="27"/>
      <c r="H126" s="26"/>
      <c r="I126" s="26"/>
      <c r="J126" s="26"/>
      <c r="K126" s="26"/>
      <c r="L126" s="26"/>
      <c r="M126" s="26"/>
      <c r="N126" s="142"/>
      <c r="O126" s="142"/>
      <c r="P126" s="142"/>
      <c r="Q126" s="28"/>
      <c r="R126" s="28"/>
      <c r="S126" s="28"/>
      <c r="T126" s="26"/>
      <c r="U126" s="73"/>
      <c r="V126" s="73"/>
      <c r="W126" s="22"/>
      <c r="X126" s="22"/>
      <c r="Y126" s="22"/>
    </row>
    <row r="127" spans="2:25" ht="15.75" customHeight="1" x14ac:dyDescent="0.25">
      <c r="B127" s="220" t="s">
        <v>80</v>
      </c>
      <c r="C127" s="219">
        <v>60</v>
      </c>
      <c r="D127" s="219">
        <v>100</v>
      </c>
      <c r="E127" s="219">
        <v>100</v>
      </c>
      <c r="F127" s="3" t="s">
        <v>82</v>
      </c>
      <c r="G127" s="185">
        <v>348</v>
      </c>
      <c r="H127" s="4">
        <v>4.9000000000000002E-2</v>
      </c>
      <c r="I127" s="4">
        <v>0.09</v>
      </c>
      <c r="J127" s="4">
        <v>0.09</v>
      </c>
      <c r="K127" s="29">
        <v>3.6999999999999998E-2</v>
      </c>
      <c r="L127" s="29">
        <v>7.0999999999999994E-2</v>
      </c>
      <c r="M127" s="29">
        <v>7.0999999999999994E-2</v>
      </c>
      <c r="N127" s="185">
        <f t="shared" ref="N127:N129" si="39">H127*G127</f>
        <v>17.052</v>
      </c>
      <c r="O127" s="185">
        <f t="shared" ref="O127:O129" si="40">I127*G127</f>
        <v>31.32</v>
      </c>
      <c r="P127" s="185">
        <f t="shared" ref="P127:P129" si="41">J127*G127</f>
        <v>31.32</v>
      </c>
      <c r="Q127" s="217">
        <f>SUM(N127:N129)</f>
        <v>32.07</v>
      </c>
      <c r="R127" s="217">
        <f>SUM(O127:O129)</f>
        <v>53.261000000000003</v>
      </c>
      <c r="S127" s="217">
        <f>SUM(P127:P129)</f>
        <v>53.261000000000003</v>
      </c>
      <c r="T127" s="217">
        <f>Q127+Q127*50%</f>
        <v>48.105000000000004</v>
      </c>
      <c r="U127" s="217">
        <f>R127+R127*50%</f>
        <v>79.891500000000008</v>
      </c>
      <c r="V127" s="217">
        <f>S127+S127*50%</f>
        <v>79.891500000000008</v>
      </c>
      <c r="W127" s="22"/>
      <c r="X127" s="22"/>
      <c r="Y127" s="22"/>
    </row>
    <row r="128" spans="2:25" ht="15.75" customHeight="1" x14ac:dyDescent="0.25">
      <c r="B128" s="220"/>
      <c r="C128" s="219"/>
      <c r="D128" s="219"/>
      <c r="E128" s="219"/>
      <c r="F128" s="3" t="s">
        <v>83</v>
      </c>
      <c r="G128" s="185">
        <v>780</v>
      </c>
      <c r="H128" s="185">
        <v>1.4E-2</v>
      </c>
      <c r="I128" s="4">
        <v>2.1999999999999999E-2</v>
      </c>
      <c r="J128" s="4">
        <v>2.1999999999999999E-2</v>
      </c>
      <c r="K128" s="4">
        <v>1.2E-2</v>
      </c>
      <c r="L128" s="4">
        <v>0.02</v>
      </c>
      <c r="M128" s="4">
        <v>0.02</v>
      </c>
      <c r="N128" s="185">
        <f t="shared" si="39"/>
        <v>10.92</v>
      </c>
      <c r="O128" s="185">
        <f t="shared" si="40"/>
        <v>17.16</v>
      </c>
      <c r="P128" s="185">
        <f t="shared" si="41"/>
        <v>17.16</v>
      </c>
      <c r="Q128" s="219"/>
      <c r="R128" s="219"/>
      <c r="S128" s="219"/>
      <c r="T128" s="217"/>
      <c r="U128" s="217"/>
      <c r="V128" s="217"/>
      <c r="W128" s="22"/>
      <c r="X128" s="22"/>
      <c r="Y128" s="22"/>
    </row>
    <row r="129" spans="2:25" ht="15.75" customHeight="1" thickBot="1" x14ac:dyDescent="0.3">
      <c r="B129" s="220"/>
      <c r="C129" s="219"/>
      <c r="D129" s="219"/>
      <c r="E129" s="219"/>
      <c r="F129" s="15" t="s">
        <v>35</v>
      </c>
      <c r="G129" s="185">
        <v>683</v>
      </c>
      <c r="H129" s="186">
        <v>6.0000000000000001E-3</v>
      </c>
      <c r="I129" s="186">
        <v>7.0000000000000001E-3</v>
      </c>
      <c r="J129" s="186">
        <v>7.0000000000000001E-3</v>
      </c>
      <c r="K129" s="186">
        <v>6.0000000000000001E-3</v>
      </c>
      <c r="L129" s="186">
        <v>7.0000000000000001E-3</v>
      </c>
      <c r="M129" s="186">
        <v>7.0000000000000001E-3</v>
      </c>
      <c r="N129" s="185">
        <f t="shared" si="39"/>
        <v>4.0979999999999999</v>
      </c>
      <c r="O129" s="185">
        <f t="shared" si="40"/>
        <v>4.7809999999999997</v>
      </c>
      <c r="P129" s="185">
        <f t="shared" si="41"/>
        <v>4.7809999999999997</v>
      </c>
      <c r="Q129" s="219"/>
      <c r="R129" s="219"/>
      <c r="S129" s="219"/>
      <c r="T129" s="217"/>
      <c r="U129" s="217"/>
      <c r="V129" s="217"/>
      <c r="W129" s="22"/>
      <c r="X129" s="22"/>
      <c r="Y129" s="22"/>
    </row>
    <row r="130" spans="2:25" ht="63" x14ac:dyDescent="0.25">
      <c r="B130" s="220" t="s">
        <v>81</v>
      </c>
      <c r="C130" s="221">
        <v>200</v>
      </c>
      <c r="D130" s="221">
        <v>200</v>
      </c>
      <c r="E130" s="221">
        <v>250</v>
      </c>
      <c r="F130" s="68" t="s">
        <v>150</v>
      </c>
      <c r="G130" s="38">
        <v>2000</v>
      </c>
      <c r="H130" s="9">
        <v>0.16</v>
      </c>
      <c r="I130" s="9">
        <v>0.16</v>
      </c>
      <c r="J130" s="9">
        <v>0.21299999999999999</v>
      </c>
      <c r="K130" s="9">
        <v>0.109</v>
      </c>
      <c r="L130" s="9">
        <v>0.109</v>
      </c>
      <c r="M130" s="9">
        <v>0.14499999999999999</v>
      </c>
      <c r="N130" s="38">
        <f t="shared" ref="N130:N141" si="42">H130*G130</f>
        <v>320</v>
      </c>
      <c r="O130" s="38">
        <f t="shared" ref="O130:O141" si="43">I130*G130</f>
        <v>320</v>
      </c>
      <c r="P130" s="38">
        <f t="shared" ref="P130:P141" si="44">J130*G130</f>
        <v>426</v>
      </c>
      <c r="Q130" s="208">
        <f>SUM(N130:N137)</f>
        <v>357.07780000000002</v>
      </c>
      <c r="R130" s="208">
        <f>SUM(O130:O137)</f>
        <v>357.07780000000002</v>
      </c>
      <c r="S130" s="208">
        <f>SUM(P130:P137)</f>
        <v>470.12570000000005</v>
      </c>
      <c r="T130" s="217">
        <f>Q130+Q130*50%</f>
        <v>535.61670000000004</v>
      </c>
      <c r="U130" s="217">
        <f>R130+R130*50%</f>
        <v>535.61670000000004</v>
      </c>
      <c r="V130" s="217">
        <f>S130+S130*50%</f>
        <v>705.18855000000008</v>
      </c>
      <c r="W130" s="22"/>
      <c r="X130" s="22"/>
      <c r="Y130" s="22"/>
    </row>
    <row r="131" spans="2:25" ht="15.75" x14ac:dyDescent="0.25">
      <c r="B131" s="220"/>
      <c r="C131" s="210"/>
      <c r="D131" s="210"/>
      <c r="E131" s="210"/>
      <c r="F131" s="3" t="s">
        <v>13</v>
      </c>
      <c r="G131" s="142">
        <v>683</v>
      </c>
      <c r="H131" s="10">
        <v>5.0000000000000001E-3</v>
      </c>
      <c r="I131" s="10">
        <v>5.0000000000000001E-3</v>
      </c>
      <c r="J131" s="10">
        <v>6.0000000000000001E-3</v>
      </c>
      <c r="K131" s="10">
        <v>5.0000000000000001E-3</v>
      </c>
      <c r="L131" s="10">
        <v>5.0000000000000001E-3</v>
      </c>
      <c r="M131" s="10">
        <v>6.0000000000000001E-3</v>
      </c>
      <c r="N131" s="148">
        <f t="shared" si="42"/>
        <v>3.415</v>
      </c>
      <c r="O131" s="148">
        <f t="shared" si="43"/>
        <v>3.415</v>
      </c>
      <c r="P131" s="148">
        <f t="shared" si="44"/>
        <v>4.0979999999999999</v>
      </c>
      <c r="Q131" s="212"/>
      <c r="R131" s="212"/>
      <c r="S131" s="212"/>
      <c r="T131" s="217"/>
      <c r="U131" s="217"/>
      <c r="V131" s="217"/>
      <c r="W131" s="22"/>
      <c r="X131" s="22"/>
      <c r="Y131" s="22"/>
    </row>
    <row r="132" spans="2:25" ht="15.75" x14ac:dyDescent="0.25">
      <c r="B132" s="220"/>
      <c r="C132" s="219"/>
      <c r="D132" s="219"/>
      <c r="E132" s="219"/>
      <c r="F132" s="3" t="s">
        <v>17</v>
      </c>
      <c r="G132" s="142">
        <v>211</v>
      </c>
      <c r="H132" s="8">
        <v>0.107</v>
      </c>
      <c r="I132" s="8">
        <v>0.107</v>
      </c>
      <c r="J132" s="8">
        <v>0.128</v>
      </c>
      <c r="K132" s="8">
        <v>0.08</v>
      </c>
      <c r="L132" s="8">
        <v>0.08</v>
      </c>
      <c r="M132" s="8">
        <v>9.6000000000000002E-2</v>
      </c>
      <c r="N132" s="142">
        <f t="shared" si="42"/>
        <v>22.576999999999998</v>
      </c>
      <c r="O132" s="142">
        <f t="shared" si="43"/>
        <v>22.576999999999998</v>
      </c>
      <c r="P132" s="142">
        <f t="shared" si="44"/>
        <v>27.007999999999999</v>
      </c>
      <c r="Q132" s="212"/>
      <c r="R132" s="212"/>
      <c r="S132" s="212"/>
      <c r="T132" s="217"/>
      <c r="U132" s="217"/>
      <c r="V132" s="217"/>
      <c r="W132" s="22"/>
      <c r="X132" s="22"/>
      <c r="Y132" s="22"/>
    </row>
    <row r="133" spans="2:25" ht="15.75" x14ac:dyDescent="0.25">
      <c r="B133" s="220"/>
      <c r="C133" s="219"/>
      <c r="D133" s="219"/>
      <c r="E133" s="219"/>
      <c r="F133" s="3" t="s">
        <v>16</v>
      </c>
      <c r="G133" s="142">
        <v>177</v>
      </c>
      <c r="H133" s="8">
        <v>2.1999999999999999E-2</v>
      </c>
      <c r="I133" s="8">
        <v>2.1999999999999999E-2</v>
      </c>
      <c r="J133" s="8">
        <v>2.5999999999999999E-2</v>
      </c>
      <c r="K133" s="8">
        <v>1.7999999999999999E-2</v>
      </c>
      <c r="L133" s="8">
        <v>1.7999999999999999E-2</v>
      </c>
      <c r="M133" s="8">
        <v>2.1000000000000001E-2</v>
      </c>
      <c r="N133" s="142">
        <f t="shared" si="42"/>
        <v>3.8939999999999997</v>
      </c>
      <c r="O133" s="142">
        <f t="shared" si="43"/>
        <v>3.8939999999999997</v>
      </c>
      <c r="P133" s="142">
        <f t="shared" si="44"/>
        <v>4.6019999999999994</v>
      </c>
      <c r="Q133" s="212"/>
      <c r="R133" s="212"/>
      <c r="S133" s="212"/>
      <c r="T133" s="217"/>
      <c r="U133" s="217"/>
      <c r="V133" s="217"/>
      <c r="W133" s="22"/>
      <c r="X133" s="22"/>
      <c r="Y133" s="22"/>
    </row>
    <row r="134" spans="2:25" ht="15.75" x14ac:dyDescent="0.25">
      <c r="B134" s="220"/>
      <c r="C134" s="219"/>
      <c r="D134" s="219"/>
      <c r="E134" s="219"/>
      <c r="F134" s="3" t="s">
        <v>11</v>
      </c>
      <c r="G134" s="142">
        <v>133</v>
      </c>
      <c r="H134" s="141">
        <v>1.2E-2</v>
      </c>
      <c r="I134" s="141">
        <v>1.2E-2</v>
      </c>
      <c r="J134" s="8">
        <v>1.4E-2</v>
      </c>
      <c r="K134" s="8">
        <v>0.01</v>
      </c>
      <c r="L134" s="8">
        <v>0.01</v>
      </c>
      <c r="M134" s="8">
        <v>1.2E-2</v>
      </c>
      <c r="N134" s="142">
        <f t="shared" si="42"/>
        <v>1.5960000000000001</v>
      </c>
      <c r="O134" s="142">
        <f t="shared" si="43"/>
        <v>1.5960000000000001</v>
      </c>
      <c r="P134" s="142">
        <f t="shared" si="44"/>
        <v>1.8620000000000001</v>
      </c>
      <c r="Q134" s="212"/>
      <c r="R134" s="212"/>
      <c r="S134" s="212"/>
      <c r="T134" s="217"/>
      <c r="U134" s="217"/>
      <c r="V134" s="217"/>
      <c r="W134" s="22"/>
      <c r="X134" s="22"/>
      <c r="Y134" s="22"/>
    </row>
    <row r="135" spans="2:25" ht="15.75" x14ac:dyDescent="0.25">
      <c r="B135" s="220"/>
      <c r="C135" s="219"/>
      <c r="D135" s="219"/>
      <c r="E135" s="219"/>
      <c r="F135" s="3" t="s">
        <v>18</v>
      </c>
      <c r="G135" s="142">
        <v>900</v>
      </c>
      <c r="H135" s="141">
        <v>6.0000000000000001E-3</v>
      </c>
      <c r="I135" s="141">
        <v>6.0000000000000001E-3</v>
      </c>
      <c r="J135" s="141">
        <v>7.0000000000000001E-3</v>
      </c>
      <c r="K135" s="141">
        <v>6.0000000000000001E-3</v>
      </c>
      <c r="L135" s="141">
        <v>6.0000000000000001E-3</v>
      </c>
      <c r="M135" s="141">
        <v>7.0000000000000001E-3</v>
      </c>
      <c r="N135" s="142">
        <f t="shared" si="42"/>
        <v>5.4</v>
      </c>
      <c r="O135" s="142">
        <f t="shared" si="43"/>
        <v>5.4</v>
      </c>
      <c r="P135" s="142">
        <f t="shared" si="44"/>
        <v>6.3</v>
      </c>
      <c r="Q135" s="212"/>
      <c r="R135" s="212"/>
      <c r="S135" s="212"/>
      <c r="T135" s="217"/>
      <c r="U135" s="217"/>
      <c r="V135" s="217"/>
      <c r="W135" s="22"/>
      <c r="X135" s="22"/>
      <c r="Y135" s="22"/>
    </row>
    <row r="136" spans="2:25" ht="15.75" x14ac:dyDescent="0.25">
      <c r="B136" s="220"/>
      <c r="C136" s="219"/>
      <c r="D136" s="219"/>
      <c r="E136" s="219"/>
      <c r="F136" s="51" t="s">
        <v>64</v>
      </c>
      <c r="G136" s="142">
        <v>59.9</v>
      </c>
      <c r="H136" s="141">
        <v>2E-3</v>
      </c>
      <c r="I136" s="141">
        <v>2E-3</v>
      </c>
      <c r="J136" s="141">
        <v>3.0000000000000001E-3</v>
      </c>
      <c r="K136" s="141">
        <v>2E-3</v>
      </c>
      <c r="L136" s="141">
        <v>2E-3</v>
      </c>
      <c r="M136" s="141">
        <v>3.0000000000000001E-3</v>
      </c>
      <c r="N136" s="142">
        <f t="shared" si="42"/>
        <v>0.1198</v>
      </c>
      <c r="O136" s="142">
        <f t="shared" si="43"/>
        <v>0.1198</v>
      </c>
      <c r="P136" s="142">
        <f t="shared" si="44"/>
        <v>0.1797</v>
      </c>
      <c r="Q136" s="212"/>
      <c r="R136" s="212"/>
      <c r="S136" s="212"/>
      <c r="T136" s="217"/>
      <c r="U136" s="217"/>
      <c r="V136" s="217"/>
      <c r="W136" s="22"/>
      <c r="X136" s="22"/>
      <c r="Y136" s="22"/>
    </row>
    <row r="137" spans="2:25" ht="16.5" thickBot="1" x14ac:dyDescent="0.3">
      <c r="B137" s="220"/>
      <c r="C137" s="223"/>
      <c r="D137" s="223"/>
      <c r="E137" s="223"/>
      <c r="F137" s="39" t="s">
        <v>10</v>
      </c>
      <c r="G137" s="40">
        <v>76</v>
      </c>
      <c r="H137" s="156">
        <v>1E-3</v>
      </c>
      <c r="I137" s="156">
        <v>1E-3</v>
      </c>
      <c r="J137" s="156">
        <v>1E-3</v>
      </c>
      <c r="K137" s="156">
        <v>1E-3</v>
      </c>
      <c r="L137" s="156">
        <v>1E-3</v>
      </c>
      <c r="M137" s="156">
        <v>1E-3</v>
      </c>
      <c r="N137" s="40">
        <f t="shared" si="42"/>
        <v>7.5999999999999998E-2</v>
      </c>
      <c r="O137" s="40">
        <f t="shared" si="43"/>
        <v>7.5999999999999998E-2</v>
      </c>
      <c r="P137" s="40">
        <f t="shared" si="44"/>
        <v>7.5999999999999998E-2</v>
      </c>
      <c r="Q137" s="218"/>
      <c r="R137" s="218"/>
      <c r="S137" s="218"/>
      <c r="T137" s="217"/>
      <c r="U137" s="217"/>
      <c r="V137" s="217"/>
      <c r="W137" s="22"/>
      <c r="X137" s="22"/>
      <c r="Y137" s="22"/>
    </row>
    <row r="138" spans="2:25" ht="15.75" customHeight="1" x14ac:dyDescent="0.25">
      <c r="B138" s="227" t="s">
        <v>39</v>
      </c>
      <c r="C138" s="222">
        <v>200</v>
      </c>
      <c r="D138" s="222">
        <v>200</v>
      </c>
      <c r="E138" s="222">
        <v>200</v>
      </c>
      <c r="F138" s="3" t="s">
        <v>102</v>
      </c>
      <c r="G138" s="142">
        <v>780</v>
      </c>
      <c r="H138" s="4">
        <v>0.02</v>
      </c>
      <c r="I138" s="4">
        <v>0.02</v>
      </c>
      <c r="J138" s="4">
        <v>0.02</v>
      </c>
      <c r="K138" s="4">
        <v>0.02</v>
      </c>
      <c r="L138" s="4">
        <v>0.02</v>
      </c>
      <c r="M138" s="4">
        <v>0.02</v>
      </c>
      <c r="N138" s="142">
        <f t="shared" si="42"/>
        <v>15.6</v>
      </c>
      <c r="O138" s="142">
        <f t="shared" si="43"/>
        <v>15.6</v>
      </c>
      <c r="P138" s="142">
        <f t="shared" si="44"/>
        <v>15.6</v>
      </c>
      <c r="Q138" s="208">
        <f>SUM(N138:N140)</f>
        <v>26.3</v>
      </c>
      <c r="R138" s="208">
        <f>SUM(O138:O140)</f>
        <v>26.3</v>
      </c>
      <c r="S138" s="208">
        <f>SUM(P138:P140)</f>
        <v>26.3</v>
      </c>
      <c r="T138" s="219">
        <f>Q138+Q138*50%</f>
        <v>39.450000000000003</v>
      </c>
      <c r="U138" s="219">
        <f>R138+R138*50%</f>
        <v>39.450000000000003</v>
      </c>
      <c r="V138" s="219">
        <f>S138+S138*50%</f>
        <v>39.450000000000003</v>
      </c>
      <c r="W138" s="22"/>
      <c r="X138" s="22"/>
      <c r="Y138" s="22"/>
    </row>
    <row r="139" spans="2:25" ht="15.75" x14ac:dyDescent="0.25">
      <c r="B139" s="228"/>
      <c r="C139" s="209"/>
      <c r="D139" s="209"/>
      <c r="E139" s="209"/>
      <c r="F139" s="16" t="s">
        <v>19</v>
      </c>
      <c r="G139" s="142">
        <v>435</v>
      </c>
      <c r="H139" s="141">
        <v>0.02</v>
      </c>
      <c r="I139" s="8">
        <v>0.02</v>
      </c>
      <c r="J139" s="141">
        <v>0.02</v>
      </c>
      <c r="K139" s="141">
        <v>0.02</v>
      </c>
      <c r="L139" s="8">
        <v>0.02</v>
      </c>
      <c r="M139" s="141">
        <v>0.02</v>
      </c>
      <c r="N139" s="142">
        <f t="shared" si="42"/>
        <v>8.7000000000000011</v>
      </c>
      <c r="O139" s="142">
        <f t="shared" si="43"/>
        <v>8.7000000000000011</v>
      </c>
      <c r="P139" s="142">
        <f t="shared" si="44"/>
        <v>8.7000000000000011</v>
      </c>
      <c r="Q139" s="212"/>
      <c r="R139" s="212"/>
      <c r="S139" s="212"/>
      <c r="T139" s="219"/>
      <c r="U139" s="219"/>
      <c r="V139" s="219"/>
      <c r="W139" s="22"/>
      <c r="X139" s="22"/>
      <c r="Y139" s="22"/>
    </row>
    <row r="140" spans="2:25" ht="18" customHeight="1" x14ac:dyDescent="0.25">
      <c r="B140" s="229"/>
      <c r="C140" s="210"/>
      <c r="D140" s="210"/>
      <c r="E140" s="210"/>
      <c r="F140" s="71" t="s">
        <v>20</v>
      </c>
      <c r="G140" s="146">
        <v>2000</v>
      </c>
      <c r="H140" s="143">
        <v>1E-3</v>
      </c>
      <c r="I140" s="143">
        <v>1E-3</v>
      </c>
      <c r="J140" s="143">
        <v>1E-3</v>
      </c>
      <c r="K140" s="143">
        <v>1E-3</v>
      </c>
      <c r="L140" s="143">
        <v>1E-3</v>
      </c>
      <c r="M140" s="143">
        <v>1E-3</v>
      </c>
      <c r="N140" s="146">
        <f t="shared" si="42"/>
        <v>2</v>
      </c>
      <c r="O140" s="146">
        <f t="shared" si="43"/>
        <v>2</v>
      </c>
      <c r="P140" s="146">
        <f t="shared" si="44"/>
        <v>2</v>
      </c>
      <c r="Q140" s="218"/>
      <c r="R140" s="218"/>
      <c r="S140" s="218"/>
      <c r="T140" s="219"/>
      <c r="U140" s="219"/>
      <c r="V140" s="219"/>
      <c r="W140" s="22"/>
      <c r="X140" s="22"/>
      <c r="Y140" s="22"/>
    </row>
    <row r="141" spans="2:25" ht="15.75" x14ac:dyDescent="0.25">
      <c r="B141" s="12" t="s">
        <v>14</v>
      </c>
      <c r="C141" s="141">
        <v>20</v>
      </c>
      <c r="D141" s="141">
        <v>35</v>
      </c>
      <c r="E141" s="141">
        <v>40</v>
      </c>
      <c r="F141" s="31" t="s">
        <v>14</v>
      </c>
      <c r="G141" s="142">
        <v>594</v>
      </c>
      <c r="H141" s="8">
        <v>0.02</v>
      </c>
      <c r="I141" s="141">
        <v>3.5000000000000003E-2</v>
      </c>
      <c r="J141" s="8">
        <v>0.04</v>
      </c>
      <c r="K141" s="8">
        <v>0.02</v>
      </c>
      <c r="L141" s="141">
        <v>3.5000000000000003E-2</v>
      </c>
      <c r="M141" s="8">
        <v>0.04</v>
      </c>
      <c r="N141" s="142">
        <f t="shared" si="42"/>
        <v>11.88</v>
      </c>
      <c r="O141" s="142">
        <f t="shared" si="43"/>
        <v>20.790000000000003</v>
      </c>
      <c r="P141" s="142">
        <f t="shared" si="44"/>
        <v>23.76</v>
      </c>
      <c r="Q141" s="142">
        <f>SUM(N141)</f>
        <v>11.88</v>
      </c>
      <c r="R141" s="142">
        <f>SUM(O141)</f>
        <v>20.790000000000003</v>
      </c>
      <c r="S141" s="14">
        <f>SUM(P141)</f>
        <v>23.76</v>
      </c>
      <c r="T141" s="141">
        <f>Q141+Q141*50%</f>
        <v>17.82</v>
      </c>
      <c r="U141" s="142">
        <f>R141+R141*50%</f>
        <v>31.185000000000002</v>
      </c>
      <c r="V141" s="142">
        <f>S141+S141*50%</f>
        <v>35.64</v>
      </c>
      <c r="W141" s="22"/>
      <c r="X141" s="22"/>
      <c r="Y141" s="22"/>
    </row>
    <row r="142" spans="2:25" ht="15.75" x14ac:dyDescent="0.25">
      <c r="B142" s="26"/>
      <c r="C142" s="26"/>
      <c r="D142" s="26"/>
      <c r="E142" s="26"/>
      <c r="F142" s="26"/>
      <c r="G142" s="27"/>
      <c r="H142" s="26"/>
      <c r="I142" s="26"/>
      <c r="J142" s="26"/>
      <c r="K142" s="26"/>
      <c r="L142" s="26"/>
      <c r="M142" s="26"/>
      <c r="N142" s="142"/>
      <c r="O142" s="142"/>
      <c r="P142" s="142"/>
      <c r="Q142" s="25">
        <f>SUM(Q127:Q141)</f>
        <v>427.32780000000002</v>
      </c>
      <c r="R142" s="25">
        <f t="shared" ref="R142:V142" si="45">SUM(R127:R141)</f>
        <v>457.42880000000008</v>
      </c>
      <c r="S142" s="25">
        <f t="shared" si="45"/>
        <v>573.44669999999996</v>
      </c>
      <c r="T142" s="25">
        <f t="shared" si="45"/>
        <v>640.99170000000015</v>
      </c>
      <c r="U142" s="25">
        <f t="shared" si="45"/>
        <v>686.14319999999998</v>
      </c>
      <c r="V142" s="25">
        <f t="shared" si="45"/>
        <v>860.17005000000006</v>
      </c>
      <c r="W142" s="22"/>
      <c r="X142" s="22"/>
      <c r="Y142" s="22"/>
    </row>
    <row r="143" spans="2:25" ht="15.75" x14ac:dyDescent="0.25">
      <c r="B143" s="26" t="s">
        <v>24</v>
      </c>
      <c r="C143" s="26"/>
      <c r="D143" s="26"/>
      <c r="E143" s="26"/>
      <c r="F143" s="26"/>
      <c r="G143" s="27"/>
      <c r="H143" s="26"/>
      <c r="I143" s="26"/>
      <c r="J143" s="26"/>
      <c r="K143" s="26"/>
      <c r="L143" s="26"/>
      <c r="M143" s="26"/>
      <c r="N143" s="146"/>
      <c r="O143" s="146"/>
      <c r="P143" s="146"/>
      <c r="Q143" s="28"/>
      <c r="R143" s="28"/>
      <c r="S143" s="28"/>
      <c r="T143" s="26"/>
      <c r="U143" s="73"/>
      <c r="V143" s="73"/>
      <c r="W143" s="22"/>
      <c r="X143" s="22"/>
      <c r="Y143" s="22"/>
    </row>
    <row r="144" spans="2:25" ht="15.75" customHeight="1" x14ac:dyDescent="0.25">
      <c r="B144" s="227" t="s">
        <v>117</v>
      </c>
      <c r="C144" s="222" t="s">
        <v>73</v>
      </c>
      <c r="D144" s="222" t="s">
        <v>74</v>
      </c>
      <c r="E144" s="222" t="s">
        <v>75</v>
      </c>
      <c r="F144" s="11" t="s">
        <v>72</v>
      </c>
      <c r="G144" s="175">
        <v>2710</v>
      </c>
      <c r="H144" s="179">
        <v>0.05</v>
      </c>
      <c r="I144" s="8">
        <v>7.5999999999999998E-2</v>
      </c>
      <c r="J144" s="8">
        <v>0.10100000000000001</v>
      </c>
      <c r="K144" s="18">
        <v>3.6999999999999998E-2</v>
      </c>
      <c r="L144" s="18">
        <v>5.6000000000000001E-2</v>
      </c>
      <c r="M144" s="18">
        <v>7.3999999999999996E-2</v>
      </c>
      <c r="N144" s="175">
        <f t="shared" ref="N144:N158" si="46">H144*G144</f>
        <v>135.5</v>
      </c>
      <c r="O144" s="175">
        <f t="shared" ref="O144:O158" si="47">I144*G144</f>
        <v>205.96</v>
      </c>
      <c r="P144" s="175">
        <f t="shared" ref="P144:P158" si="48">J144*G144</f>
        <v>273.71000000000004</v>
      </c>
      <c r="Q144" s="208">
        <f>SUM(N144:N150)</f>
        <v>164.8896</v>
      </c>
      <c r="R144" s="208">
        <f>SUM(O144:O150)</f>
        <v>244.4606</v>
      </c>
      <c r="S144" s="208">
        <f>SUM(P144:P150)</f>
        <v>319.68460000000005</v>
      </c>
      <c r="T144" s="222">
        <f>Q144+Q144*50%</f>
        <v>247.33440000000002</v>
      </c>
      <c r="U144" s="222">
        <f>R144+R144*50%</f>
        <v>366.6909</v>
      </c>
      <c r="V144" s="222">
        <f>S144+S144*50%</f>
        <v>479.52690000000007</v>
      </c>
      <c r="W144" s="22"/>
      <c r="X144" s="22"/>
      <c r="Y144" s="22"/>
    </row>
    <row r="145" spans="2:25" ht="31.5" x14ac:dyDescent="0.25">
      <c r="B145" s="228"/>
      <c r="C145" s="209"/>
      <c r="D145" s="209"/>
      <c r="E145" s="209"/>
      <c r="F145" s="12" t="s">
        <v>47</v>
      </c>
      <c r="G145" s="175">
        <v>214</v>
      </c>
      <c r="H145" s="179">
        <v>8.9999999999999993E-3</v>
      </c>
      <c r="I145" s="179">
        <v>1.4E-2</v>
      </c>
      <c r="J145" s="179">
        <v>1.7999999999999999E-2</v>
      </c>
      <c r="K145" s="179">
        <v>8.9999999999999993E-3</v>
      </c>
      <c r="L145" s="179">
        <v>1.4E-2</v>
      </c>
      <c r="M145" s="179">
        <v>1.7999999999999999E-2</v>
      </c>
      <c r="N145" s="175">
        <f t="shared" si="46"/>
        <v>1.9259999999999999</v>
      </c>
      <c r="O145" s="175">
        <f t="shared" si="47"/>
        <v>2.996</v>
      </c>
      <c r="P145" s="175">
        <f t="shared" si="48"/>
        <v>3.8519999999999999</v>
      </c>
      <c r="Q145" s="212"/>
      <c r="R145" s="212"/>
      <c r="S145" s="212"/>
      <c r="T145" s="209"/>
      <c r="U145" s="209"/>
      <c r="V145" s="209"/>
      <c r="W145" s="22"/>
      <c r="X145" s="22"/>
      <c r="Y145" s="22"/>
    </row>
    <row r="146" spans="2:25" ht="15.75" x14ac:dyDescent="0.25">
      <c r="B146" s="228"/>
      <c r="C146" s="209"/>
      <c r="D146" s="209"/>
      <c r="E146" s="209"/>
      <c r="F146" s="3" t="s">
        <v>58</v>
      </c>
      <c r="G146" s="175">
        <v>405</v>
      </c>
      <c r="H146" s="8">
        <v>1.2E-2</v>
      </c>
      <c r="I146" s="8">
        <v>1.7000000000000001E-2</v>
      </c>
      <c r="J146" s="8">
        <v>2.4E-2</v>
      </c>
      <c r="K146" s="8">
        <v>1.2E-2</v>
      </c>
      <c r="L146" s="8">
        <v>1.7000000000000001E-2</v>
      </c>
      <c r="M146" s="8">
        <v>2.4E-2</v>
      </c>
      <c r="N146" s="175">
        <f t="shared" si="46"/>
        <v>4.8600000000000003</v>
      </c>
      <c r="O146" s="175">
        <f t="shared" si="47"/>
        <v>6.8850000000000007</v>
      </c>
      <c r="P146" s="175">
        <f t="shared" si="48"/>
        <v>9.7200000000000006</v>
      </c>
      <c r="Q146" s="212"/>
      <c r="R146" s="212"/>
      <c r="S146" s="212"/>
      <c r="T146" s="209"/>
      <c r="U146" s="209"/>
      <c r="V146" s="209"/>
      <c r="W146" s="22"/>
      <c r="X146" s="22"/>
      <c r="Y146" s="22"/>
    </row>
    <row r="147" spans="2:25" ht="30.75" customHeight="1" x14ac:dyDescent="0.25">
      <c r="B147" s="228"/>
      <c r="C147" s="209"/>
      <c r="D147" s="209"/>
      <c r="E147" s="209"/>
      <c r="F147" s="3" t="s">
        <v>34</v>
      </c>
      <c r="G147" s="175">
        <v>1550</v>
      </c>
      <c r="H147" s="179">
        <v>5.0000000000000001E-3</v>
      </c>
      <c r="I147" s="179">
        <v>8.0000000000000002E-3</v>
      </c>
      <c r="J147" s="8">
        <v>0.01</v>
      </c>
      <c r="K147" s="179">
        <v>5.0000000000000001E-3</v>
      </c>
      <c r="L147" s="179">
        <v>8.0000000000000002E-3</v>
      </c>
      <c r="M147" s="8">
        <v>0.01</v>
      </c>
      <c r="N147" s="175">
        <f t="shared" si="46"/>
        <v>7.75</v>
      </c>
      <c r="O147" s="175">
        <f t="shared" si="47"/>
        <v>12.4</v>
      </c>
      <c r="P147" s="175">
        <f t="shared" si="48"/>
        <v>15.5</v>
      </c>
      <c r="Q147" s="212"/>
      <c r="R147" s="212"/>
      <c r="S147" s="212"/>
      <c r="T147" s="209"/>
      <c r="U147" s="209"/>
      <c r="V147" s="209"/>
      <c r="W147" s="22"/>
      <c r="X147" s="22"/>
      <c r="Y147" s="22"/>
    </row>
    <row r="148" spans="2:25" ht="15.75" x14ac:dyDescent="0.25">
      <c r="B148" s="228"/>
      <c r="C148" s="209"/>
      <c r="D148" s="209"/>
      <c r="E148" s="209"/>
      <c r="F148" s="3" t="s">
        <v>35</v>
      </c>
      <c r="G148" s="175">
        <v>683</v>
      </c>
      <c r="H148" s="179">
        <v>3.0000000000000001E-3</v>
      </c>
      <c r="I148" s="179">
        <v>5.0000000000000001E-3</v>
      </c>
      <c r="J148" s="179">
        <v>6.0000000000000001E-3</v>
      </c>
      <c r="K148" s="179">
        <v>3.0000000000000001E-3</v>
      </c>
      <c r="L148" s="179">
        <v>5.0000000000000001E-3</v>
      </c>
      <c r="M148" s="179">
        <v>6.0000000000000001E-3</v>
      </c>
      <c r="N148" s="175">
        <f t="shared" si="46"/>
        <v>2.0489999999999999</v>
      </c>
      <c r="O148" s="175">
        <f t="shared" si="47"/>
        <v>3.415</v>
      </c>
      <c r="P148" s="175">
        <f t="shared" si="48"/>
        <v>4.0979999999999999</v>
      </c>
      <c r="Q148" s="212"/>
      <c r="R148" s="212"/>
      <c r="S148" s="212"/>
      <c r="T148" s="209"/>
      <c r="U148" s="209"/>
      <c r="V148" s="209"/>
      <c r="W148" s="22"/>
      <c r="X148" s="22"/>
      <c r="Y148" s="22"/>
    </row>
    <row r="149" spans="2:25" ht="15.75" x14ac:dyDescent="0.25">
      <c r="B149" s="228"/>
      <c r="C149" s="209"/>
      <c r="D149" s="209"/>
      <c r="E149" s="209"/>
      <c r="F149" s="3" t="s">
        <v>10</v>
      </c>
      <c r="G149" s="175">
        <v>76</v>
      </c>
      <c r="H149" s="179">
        <v>1E-3</v>
      </c>
      <c r="I149" s="179">
        <v>1E-3</v>
      </c>
      <c r="J149" s="179">
        <v>1E-3</v>
      </c>
      <c r="K149" s="179">
        <v>1E-3</v>
      </c>
      <c r="L149" s="179">
        <v>1E-3</v>
      </c>
      <c r="M149" s="179">
        <v>1E-3</v>
      </c>
      <c r="N149" s="175">
        <f t="shared" si="46"/>
        <v>7.5999999999999998E-2</v>
      </c>
      <c r="O149" s="175">
        <f t="shared" si="47"/>
        <v>7.5999999999999998E-2</v>
      </c>
      <c r="P149" s="175">
        <f t="shared" si="48"/>
        <v>7.5999999999999998E-2</v>
      </c>
      <c r="Q149" s="212"/>
      <c r="R149" s="212"/>
      <c r="S149" s="212"/>
      <c r="T149" s="209"/>
      <c r="U149" s="209"/>
      <c r="V149" s="209"/>
      <c r="W149" s="22"/>
      <c r="X149" s="22"/>
      <c r="Y149" s="22"/>
    </row>
    <row r="150" spans="2:25" ht="16.5" thickBot="1" x14ac:dyDescent="0.3">
      <c r="B150" s="229"/>
      <c r="C150" s="210"/>
      <c r="D150" s="210"/>
      <c r="E150" s="210"/>
      <c r="F150" s="39" t="s">
        <v>66</v>
      </c>
      <c r="G150" s="52">
        <v>636.42999999999995</v>
      </c>
      <c r="H150" s="52">
        <v>0.02</v>
      </c>
      <c r="I150" s="52">
        <v>0.02</v>
      </c>
      <c r="J150" s="52">
        <v>0.02</v>
      </c>
      <c r="K150" s="52">
        <v>0.02</v>
      </c>
      <c r="L150" s="52">
        <v>0.02</v>
      </c>
      <c r="M150" s="52">
        <v>0.02</v>
      </c>
      <c r="N150" s="175">
        <f t="shared" si="46"/>
        <v>12.7286</v>
      </c>
      <c r="O150" s="175">
        <f t="shared" si="47"/>
        <v>12.7286</v>
      </c>
      <c r="P150" s="175">
        <f t="shared" si="48"/>
        <v>12.7286</v>
      </c>
      <c r="Q150" s="218"/>
      <c r="R150" s="218"/>
      <c r="S150" s="218"/>
      <c r="T150" s="210"/>
      <c r="U150" s="210"/>
      <c r="V150" s="210"/>
      <c r="W150" s="22"/>
      <c r="X150" s="22"/>
      <c r="Y150" s="22"/>
    </row>
    <row r="151" spans="2:25" ht="15.75" x14ac:dyDescent="0.25">
      <c r="B151" s="265" t="s">
        <v>86</v>
      </c>
      <c r="C151" s="209">
        <v>100</v>
      </c>
      <c r="D151" s="209">
        <v>130</v>
      </c>
      <c r="E151" s="209">
        <v>150</v>
      </c>
      <c r="F151" s="51" t="s">
        <v>60</v>
      </c>
      <c r="G151" s="175">
        <v>482</v>
      </c>
      <c r="H151" s="182">
        <v>3.5999999999999997E-2</v>
      </c>
      <c r="I151" s="182">
        <v>4.5999999999999999E-2</v>
      </c>
      <c r="J151" s="182">
        <v>5.3999999999999999E-2</v>
      </c>
      <c r="K151" s="182">
        <v>3.5999999999999997E-2</v>
      </c>
      <c r="L151" s="182">
        <v>4.5999999999999999E-2</v>
      </c>
      <c r="M151" s="182">
        <v>5.3999999999999999E-2</v>
      </c>
      <c r="N151" s="178">
        <f t="shared" si="46"/>
        <v>17.352</v>
      </c>
      <c r="O151" s="178">
        <f t="shared" si="47"/>
        <v>22.172000000000001</v>
      </c>
      <c r="P151" s="178">
        <f t="shared" si="48"/>
        <v>26.027999999999999</v>
      </c>
      <c r="Q151" s="212">
        <f>SUM(N151:N153)</f>
        <v>42.768000000000001</v>
      </c>
      <c r="R151" s="212">
        <f>SUM(O151:O153)</f>
        <v>47.588000000000001</v>
      </c>
      <c r="S151" s="212">
        <f>SUM(P151:P153)</f>
        <v>51.443999999999996</v>
      </c>
      <c r="T151" s="218">
        <f>Q151+Q151*50%</f>
        <v>64.152000000000001</v>
      </c>
      <c r="U151" s="218">
        <f>R151+R151*50%</f>
        <v>71.382000000000005</v>
      </c>
      <c r="V151" s="218">
        <f>S151+S151*50%</f>
        <v>77.165999999999997</v>
      </c>
      <c r="W151" s="22"/>
      <c r="X151" s="22"/>
      <c r="Y151" s="22"/>
    </row>
    <row r="152" spans="2:25" ht="15.75" x14ac:dyDescent="0.25">
      <c r="B152" s="265"/>
      <c r="C152" s="209"/>
      <c r="D152" s="209"/>
      <c r="E152" s="209"/>
      <c r="F152" s="3" t="s">
        <v>33</v>
      </c>
      <c r="G152" s="175">
        <v>5068</v>
      </c>
      <c r="H152" s="179">
        <v>5.0000000000000001E-3</v>
      </c>
      <c r="I152" s="179">
        <v>5.0000000000000001E-3</v>
      </c>
      <c r="J152" s="179">
        <v>5.0000000000000001E-3</v>
      </c>
      <c r="K152" s="179">
        <v>5.0000000000000001E-3</v>
      </c>
      <c r="L152" s="179">
        <v>5.0000000000000001E-3</v>
      </c>
      <c r="M152" s="179">
        <v>5.0000000000000001E-3</v>
      </c>
      <c r="N152" s="175">
        <f t="shared" si="46"/>
        <v>25.34</v>
      </c>
      <c r="O152" s="175">
        <f t="shared" si="47"/>
        <v>25.34</v>
      </c>
      <c r="P152" s="175">
        <f t="shared" si="48"/>
        <v>25.34</v>
      </c>
      <c r="Q152" s="212"/>
      <c r="R152" s="212"/>
      <c r="S152" s="212"/>
      <c r="T152" s="217"/>
      <c r="U152" s="217"/>
      <c r="V152" s="217"/>
      <c r="W152" s="22"/>
      <c r="X152" s="22"/>
      <c r="Y152" s="22"/>
    </row>
    <row r="153" spans="2:25" ht="15.75" x14ac:dyDescent="0.25">
      <c r="B153" s="265"/>
      <c r="C153" s="209"/>
      <c r="D153" s="209"/>
      <c r="E153" s="209"/>
      <c r="F153" s="74" t="s">
        <v>10</v>
      </c>
      <c r="G153" s="75">
        <v>76</v>
      </c>
      <c r="H153" s="183">
        <v>1E-3</v>
      </c>
      <c r="I153" s="183">
        <v>1E-3</v>
      </c>
      <c r="J153" s="183">
        <v>1E-3</v>
      </c>
      <c r="K153" s="183">
        <v>1E-3</v>
      </c>
      <c r="L153" s="183">
        <v>1E-3</v>
      </c>
      <c r="M153" s="183">
        <v>1E-3</v>
      </c>
      <c r="N153" s="176">
        <f t="shared" si="46"/>
        <v>7.5999999999999998E-2</v>
      </c>
      <c r="O153" s="176">
        <f t="shared" si="47"/>
        <v>7.5999999999999998E-2</v>
      </c>
      <c r="P153" s="176">
        <f t="shared" si="48"/>
        <v>7.5999999999999998E-2</v>
      </c>
      <c r="Q153" s="209"/>
      <c r="R153" s="209"/>
      <c r="S153" s="210"/>
      <c r="T153" s="217"/>
      <c r="U153" s="217"/>
      <c r="V153" s="217"/>
      <c r="W153" s="22"/>
      <c r="X153" s="22"/>
      <c r="Y153" s="22"/>
    </row>
    <row r="154" spans="2:25" ht="15.75" customHeight="1" x14ac:dyDescent="0.25">
      <c r="B154" s="3" t="s">
        <v>90</v>
      </c>
      <c r="C154" s="179">
        <v>10</v>
      </c>
      <c r="D154" s="179">
        <v>10</v>
      </c>
      <c r="E154" s="179">
        <v>10</v>
      </c>
      <c r="F154" s="3" t="s">
        <v>90</v>
      </c>
      <c r="G154" s="175">
        <v>2500</v>
      </c>
      <c r="H154" s="8">
        <v>0.01</v>
      </c>
      <c r="I154" s="8">
        <v>0.01</v>
      </c>
      <c r="J154" s="8">
        <v>0.01</v>
      </c>
      <c r="K154" s="8">
        <v>0.01</v>
      </c>
      <c r="L154" s="8">
        <v>0.01</v>
      </c>
      <c r="M154" s="8">
        <v>0.01</v>
      </c>
      <c r="N154" s="175">
        <f t="shared" si="46"/>
        <v>25</v>
      </c>
      <c r="O154" s="175">
        <f t="shared" si="47"/>
        <v>25</v>
      </c>
      <c r="P154" s="175">
        <f t="shared" si="48"/>
        <v>25</v>
      </c>
      <c r="Q154" s="175">
        <f>SUM(N154)</f>
        <v>25</v>
      </c>
      <c r="R154" s="175">
        <f>SUM(O154)</f>
        <v>25</v>
      </c>
      <c r="S154" s="175">
        <f>SUM(P154)</f>
        <v>25</v>
      </c>
      <c r="T154" s="179">
        <f t="shared" ref="T154:V155" si="49">Q154+Q154*50%</f>
        <v>37.5</v>
      </c>
      <c r="U154" s="175">
        <f t="shared" si="49"/>
        <v>37.5</v>
      </c>
      <c r="V154" s="175">
        <f t="shared" si="49"/>
        <v>37.5</v>
      </c>
      <c r="W154" s="22"/>
      <c r="X154" s="22"/>
      <c r="Y154" s="22"/>
    </row>
    <row r="155" spans="2:25" ht="15.75" x14ac:dyDescent="0.25">
      <c r="B155" s="227" t="s">
        <v>146</v>
      </c>
      <c r="C155" s="222">
        <v>200</v>
      </c>
      <c r="D155" s="222">
        <v>200</v>
      </c>
      <c r="E155" s="222">
        <v>200</v>
      </c>
      <c r="F155" s="140" t="s">
        <v>147</v>
      </c>
      <c r="G155" s="175">
        <v>5366</v>
      </c>
      <c r="H155" s="179">
        <v>1E-3</v>
      </c>
      <c r="I155" s="179">
        <v>1E-3</v>
      </c>
      <c r="J155" s="179">
        <v>1E-3</v>
      </c>
      <c r="K155" s="179">
        <v>1E-3</v>
      </c>
      <c r="L155" s="179">
        <v>1E-3</v>
      </c>
      <c r="M155" s="179">
        <v>1E-3</v>
      </c>
      <c r="N155" s="175">
        <f t="shared" si="46"/>
        <v>5.3660000000000005</v>
      </c>
      <c r="O155" s="175">
        <f t="shared" si="47"/>
        <v>5.3660000000000005</v>
      </c>
      <c r="P155" s="175">
        <f t="shared" si="48"/>
        <v>5.3660000000000005</v>
      </c>
      <c r="Q155" s="208">
        <f>SUM(N155:N157)</f>
        <v>19.890999999999998</v>
      </c>
      <c r="R155" s="208">
        <f>SUM(O155:O157)</f>
        <v>19.890999999999998</v>
      </c>
      <c r="S155" s="208">
        <f>SUM(P155:P157)</f>
        <v>19.890999999999998</v>
      </c>
      <c r="T155" s="237">
        <f t="shared" si="49"/>
        <v>29.836499999999997</v>
      </c>
      <c r="U155" s="237">
        <f t="shared" si="49"/>
        <v>29.836499999999997</v>
      </c>
      <c r="V155" s="217">
        <f t="shared" si="49"/>
        <v>29.836499999999997</v>
      </c>
      <c r="W155" s="22"/>
      <c r="X155" s="22"/>
      <c r="Y155" s="22"/>
    </row>
    <row r="156" spans="2:25" ht="15.75" x14ac:dyDescent="0.25">
      <c r="B156" s="228"/>
      <c r="C156" s="209"/>
      <c r="D156" s="209"/>
      <c r="E156" s="209"/>
      <c r="F156" s="3" t="s">
        <v>19</v>
      </c>
      <c r="G156" s="175">
        <v>435</v>
      </c>
      <c r="H156" s="8">
        <v>1.4999999999999999E-2</v>
      </c>
      <c r="I156" s="8">
        <v>1.4999999999999999E-2</v>
      </c>
      <c r="J156" s="8">
        <v>1.4999999999999999E-2</v>
      </c>
      <c r="K156" s="8">
        <v>1.4999999999999999E-2</v>
      </c>
      <c r="L156" s="8">
        <v>1.4999999999999999E-2</v>
      </c>
      <c r="M156" s="8">
        <v>1.4999999999999999E-2</v>
      </c>
      <c r="N156" s="175">
        <f t="shared" si="46"/>
        <v>6.5249999999999995</v>
      </c>
      <c r="O156" s="175">
        <f t="shared" si="47"/>
        <v>6.5249999999999995</v>
      </c>
      <c r="P156" s="175">
        <f t="shared" si="48"/>
        <v>6.5249999999999995</v>
      </c>
      <c r="Q156" s="212"/>
      <c r="R156" s="212"/>
      <c r="S156" s="212"/>
      <c r="T156" s="237"/>
      <c r="U156" s="237"/>
      <c r="V156" s="217"/>
      <c r="W156" s="22"/>
      <c r="X156" s="22"/>
      <c r="Y156" s="22"/>
    </row>
    <row r="157" spans="2:25" ht="15.75" x14ac:dyDescent="0.25">
      <c r="B157" s="229"/>
      <c r="C157" s="210"/>
      <c r="D157" s="210"/>
      <c r="E157" s="210"/>
      <c r="F157" s="3" t="s">
        <v>135</v>
      </c>
      <c r="G157" s="175">
        <v>1000</v>
      </c>
      <c r="H157" s="18">
        <v>8.0000000000000002E-3</v>
      </c>
      <c r="I157" s="18">
        <v>8.0000000000000002E-3</v>
      </c>
      <c r="J157" s="18">
        <v>8.0000000000000002E-3</v>
      </c>
      <c r="K157" s="18">
        <v>7.0000000000000001E-3</v>
      </c>
      <c r="L157" s="18">
        <v>7.0000000000000001E-3</v>
      </c>
      <c r="M157" s="18">
        <v>7.0000000000000001E-3</v>
      </c>
      <c r="N157" s="176">
        <f t="shared" si="46"/>
        <v>8</v>
      </c>
      <c r="O157" s="175">
        <f t="shared" si="47"/>
        <v>8</v>
      </c>
      <c r="P157" s="175">
        <f t="shared" si="48"/>
        <v>8</v>
      </c>
      <c r="Q157" s="218"/>
      <c r="R157" s="218"/>
      <c r="S157" s="218"/>
      <c r="T157" s="237"/>
      <c r="U157" s="237"/>
      <c r="V157" s="217"/>
      <c r="W157" s="22"/>
      <c r="X157" s="22"/>
      <c r="Y157" s="22"/>
    </row>
    <row r="158" spans="2:25" ht="15.75" x14ac:dyDescent="0.25">
      <c r="B158" s="12" t="s">
        <v>14</v>
      </c>
      <c r="C158" s="179">
        <v>20</v>
      </c>
      <c r="D158" s="179">
        <v>35</v>
      </c>
      <c r="E158" s="179">
        <v>40</v>
      </c>
      <c r="F158" s="19" t="s">
        <v>14</v>
      </c>
      <c r="G158" s="175">
        <v>594</v>
      </c>
      <c r="H158" s="8">
        <v>0.02</v>
      </c>
      <c r="I158" s="179">
        <v>3.5000000000000003E-2</v>
      </c>
      <c r="J158" s="8">
        <v>0.04</v>
      </c>
      <c r="K158" s="8">
        <v>0.02</v>
      </c>
      <c r="L158" s="179">
        <v>3.5000000000000003E-2</v>
      </c>
      <c r="M158" s="8">
        <v>0.04</v>
      </c>
      <c r="N158" s="175">
        <f t="shared" si="46"/>
        <v>11.88</v>
      </c>
      <c r="O158" s="175">
        <f t="shared" si="47"/>
        <v>20.790000000000003</v>
      </c>
      <c r="P158" s="175">
        <f t="shared" si="48"/>
        <v>23.76</v>
      </c>
      <c r="Q158" s="175">
        <f>SUM(N158)</f>
        <v>11.88</v>
      </c>
      <c r="R158" s="175">
        <f>SUM(O158)</f>
        <v>20.790000000000003</v>
      </c>
      <c r="S158" s="175">
        <f>SUM(P158)</f>
        <v>23.76</v>
      </c>
      <c r="T158" s="179">
        <f>Q158+Q158*50%</f>
        <v>17.82</v>
      </c>
      <c r="U158" s="175">
        <f>R158+R158*50%</f>
        <v>31.185000000000002</v>
      </c>
      <c r="V158" s="175">
        <f>S158+S158*50%</f>
        <v>35.64</v>
      </c>
      <c r="W158" s="22"/>
      <c r="X158" s="22"/>
      <c r="Y158" s="22"/>
    </row>
    <row r="159" spans="2:25" ht="15.75" x14ac:dyDescent="0.25">
      <c r="B159" s="26"/>
      <c r="C159" s="26"/>
      <c r="D159" s="26"/>
      <c r="E159" s="26"/>
      <c r="F159" s="26"/>
      <c r="G159" s="27"/>
      <c r="H159" s="26"/>
      <c r="I159" s="26"/>
      <c r="J159" s="26"/>
      <c r="K159" s="26"/>
      <c r="L159" s="26"/>
      <c r="M159" s="26"/>
      <c r="N159" s="175"/>
      <c r="O159" s="175"/>
      <c r="P159" s="175"/>
      <c r="Q159" s="25">
        <f t="shared" ref="Q159:V159" si="50">SUM(Q144:Q158)</f>
        <v>264.42860000000002</v>
      </c>
      <c r="R159" s="25">
        <f t="shared" si="50"/>
        <v>357.72960000000006</v>
      </c>
      <c r="S159" s="25">
        <f t="shared" si="50"/>
        <v>439.77960000000007</v>
      </c>
      <c r="T159" s="25">
        <f t="shared" si="50"/>
        <v>396.6429</v>
      </c>
      <c r="U159" s="25">
        <f t="shared" si="50"/>
        <v>536.59439999999995</v>
      </c>
      <c r="V159" s="25">
        <f t="shared" si="50"/>
        <v>659.6694</v>
      </c>
      <c r="W159" s="22"/>
      <c r="X159" s="22"/>
      <c r="Y159" s="22"/>
    </row>
    <row r="160" spans="2:25" ht="15.75" x14ac:dyDescent="0.25">
      <c r="B160" s="26" t="s">
        <v>26</v>
      </c>
      <c r="C160" s="26"/>
      <c r="D160" s="26"/>
      <c r="E160" s="26"/>
      <c r="F160" s="26"/>
      <c r="G160" s="27"/>
      <c r="H160" s="26"/>
      <c r="I160" s="26"/>
      <c r="J160" s="26"/>
      <c r="K160" s="26"/>
      <c r="L160" s="26"/>
      <c r="M160" s="26"/>
      <c r="N160" s="177"/>
      <c r="O160" s="177"/>
      <c r="P160" s="177"/>
      <c r="Q160" s="25"/>
      <c r="R160" s="25"/>
      <c r="S160" s="25"/>
      <c r="T160" s="25"/>
      <c r="U160" s="25"/>
      <c r="V160" s="25"/>
      <c r="W160" s="22"/>
      <c r="X160" s="22"/>
      <c r="Y160" s="22"/>
    </row>
    <row r="161" spans="2:25" ht="3.75" customHeight="1" thickBot="1" x14ac:dyDescent="0.3">
      <c r="B161" s="26"/>
      <c r="C161" s="26"/>
      <c r="D161" s="26"/>
      <c r="E161" s="26"/>
      <c r="F161" s="26"/>
      <c r="G161" s="27"/>
      <c r="H161" s="26"/>
      <c r="I161" s="26"/>
      <c r="J161" s="26"/>
      <c r="K161" s="26"/>
      <c r="L161" s="26"/>
      <c r="M161" s="26"/>
      <c r="N161" s="177"/>
      <c r="O161" s="177"/>
      <c r="P161" s="177"/>
      <c r="Q161" s="25"/>
      <c r="R161" s="25"/>
      <c r="S161" s="25"/>
      <c r="T161" s="25"/>
      <c r="U161" s="25"/>
      <c r="V161" s="25"/>
      <c r="W161" s="22"/>
      <c r="X161" s="22"/>
      <c r="Y161" s="22"/>
    </row>
    <row r="162" spans="2:25" ht="16.5" hidden="1" thickBot="1" x14ac:dyDescent="0.3">
      <c r="B162" s="26"/>
      <c r="C162" s="26"/>
      <c r="D162" s="26"/>
      <c r="E162" s="26"/>
      <c r="F162" s="26"/>
      <c r="G162" s="27"/>
      <c r="H162" s="26"/>
      <c r="I162" s="26"/>
      <c r="J162" s="26"/>
      <c r="K162" s="26"/>
      <c r="L162" s="26"/>
      <c r="M162" s="26"/>
      <c r="N162" s="177"/>
      <c r="O162" s="177"/>
      <c r="P162" s="177"/>
      <c r="Q162" s="25"/>
      <c r="R162" s="25"/>
      <c r="S162" s="25"/>
      <c r="T162" s="25"/>
      <c r="U162" s="25"/>
      <c r="V162" s="25"/>
      <c r="W162" s="22"/>
      <c r="X162" s="22"/>
      <c r="Y162" s="22"/>
    </row>
    <row r="163" spans="2:25" ht="16.5" hidden="1" thickBot="1" x14ac:dyDescent="0.3">
      <c r="B163" s="26"/>
      <c r="C163" s="26"/>
      <c r="D163" s="26"/>
      <c r="E163" s="26"/>
      <c r="F163" s="26"/>
      <c r="G163" s="27"/>
      <c r="H163" s="26"/>
      <c r="I163" s="26"/>
      <c r="J163" s="26"/>
      <c r="K163" s="26"/>
      <c r="L163" s="26"/>
      <c r="M163" s="26"/>
      <c r="N163" s="177"/>
      <c r="O163" s="177"/>
      <c r="P163" s="177"/>
      <c r="Q163" s="25"/>
      <c r="R163" s="25"/>
      <c r="S163" s="25"/>
      <c r="T163" s="25"/>
      <c r="U163" s="25"/>
      <c r="V163" s="25"/>
      <c r="W163" s="22"/>
      <c r="X163" s="22"/>
      <c r="Y163" s="22"/>
    </row>
    <row r="164" spans="2:25" ht="16.5" hidden="1" thickBot="1" x14ac:dyDescent="0.3">
      <c r="B164" s="26"/>
      <c r="C164" s="26"/>
      <c r="D164" s="26"/>
      <c r="E164" s="26"/>
      <c r="F164" s="26"/>
      <c r="G164" s="27"/>
      <c r="H164" s="26"/>
      <c r="I164" s="26"/>
      <c r="J164" s="26"/>
      <c r="K164" s="26"/>
      <c r="L164" s="26"/>
      <c r="M164" s="26"/>
      <c r="N164" s="177"/>
      <c r="O164" s="177"/>
      <c r="P164" s="177"/>
      <c r="Q164" s="25"/>
      <c r="R164" s="25"/>
      <c r="S164" s="25"/>
      <c r="T164" s="25"/>
      <c r="U164" s="25"/>
      <c r="V164" s="25"/>
      <c r="W164" s="22"/>
      <c r="X164" s="22"/>
      <c r="Y164" s="22"/>
    </row>
    <row r="165" spans="2:25" ht="15.75" customHeight="1" x14ac:dyDescent="0.25">
      <c r="B165" s="224" t="s">
        <v>148</v>
      </c>
      <c r="C165" s="221">
        <v>60</v>
      </c>
      <c r="D165" s="221">
        <v>100</v>
      </c>
      <c r="E165" s="221">
        <v>100</v>
      </c>
      <c r="F165" s="53" t="s">
        <v>149</v>
      </c>
      <c r="G165" s="38">
        <v>132</v>
      </c>
      <c r="H165" s="9">
        <v>5.8999999999999997E-2</v>
      </c>
      <c r="I165" s="38">
        <v>9.9000000000000005E-2</v>
      </c>
      <c r="J165" s="9">
        <v>9.9000000000000005E-2</v>
      </c>
      <c r="K165" s="9">
        <v>4.7E-2</v>
      </c>
      <c r="L165" s="9">
        <v>7.9000000000000001E-2</v>
      </c>
      <c r="M165" s="9">
        <v>7.9000000000000001E-2</v>
      </c>
      <c r="N165" s="149">
        <f t="shared" ref="N165:N178" si="51">H165*G165</f>
        <v>7.7879999999999994</v>
      </c>
      <c r="O165" s="149">
        <f t="shared" ref="O165:O178" si="52">I165*G165</f>
        <v>13.068000000000001</v>
      </c>
      <c r="P165" s="149">
        <f t="shared" ref="P165:P178" si="53">J165*G165</f>
        <v>13.068000000000001</v>
      </c>
      <c r="Q165" s="217">
        <f>SUM(N165:N169)</f>
        <v>12.633999999999999</v>
      </c>
      <c r="R165" s="217">
        <f>SUM(O165:O169)</f>
        <v>20.6</v>
      </c>
      <c r="S165" s="217">
        <f>SUM(P165:P169)</f>
        <v>20.6</v>
      </c>
      <c r="T165" s="217">
        <f>Q165+Q165*50%</f>
        <v>18.950999999999997</v>
      </c>
      <c r="U165" s="217">
        <f>R165+R165*50%</f>
        <v>30.900000000000002</v>
      </c>
      <c r="V165" s="217">
        <f>S165+S165*50%</f>
        <v>30.900000000000002</v>
      </c>
      <c r="W165" s="22"/>
      <c r="X165" s="22"/>
      <c r="Y165" s="22"/>
    </row>
    <row r="166" spans="2:25" ht="15.75" x14ac:dyDescent="0.25">
      <c r="B166" s="225"/>
      <c r="C166" s="219"/>
      <c r="D166" s="219"/>
      <c r="E166" s="219"/>
      <c r="F166" s="3" t="s">
        <v>16</v>
      </c>
      <c r="G166" s="142">
        <v>177</v>
      </c>
      <c r="H166" s="141">
        <v>8.0000000000000002E-3</v>
      </c>
      <c r="I166" s="141">
        <v>1.2999999999999999E-2</v>
      </c>
      <c r="J166" s="141">
        <v>1.2999999999999999E-2</v>
      </c>
      <c r="K166" s="141">
        <v>0.06</v>
      </c>
      <c r="L166" s="141">
        <v>0.01</v>
      </c>
      <c r="M166" s="141">
        <v>0.01</v>
      </c>
      <c r="N166" s="142">
        <f t="shared" si="51"/>
        <v>1.4159999999999999</v>
      </c>
      <c r="O166" s="142">
        <f t="shared" si="52"/>
        <v>2.3009999999999997</v>
      </c>
      <c r="P166" s="142">
        <f t="shared" si="53"/>
        <v>2.3009999999999997</v>
      </c>
      <c r="Q166" s="219"/>
      <c r="R166" s="219"/>
      <c r="S166" s="219"/>
      <c r="T166" s="217"/>
      <c r="U166" s="217"/>
      <c r="V166" s="217"/>
      <c r="W166" s="22"/>
      <c r="X166" s="22"/>
      <c r="Y166" s="22"/>
    </row>
    <row r="167" spans="2:25" ht="15.75" x14ac:dyDescent="0.25">
      <c r="B167" s="226"/>
      <c r="C167" s="222"/>
      <c r="D167" s="222"/>
      <c r="E167" s="222"/>
      <c r="F167" s="67" t="s">
        <v>13</v>
      </c>
      <c r="G167" s="146">
        <v>683</v>
      </c>
      <c r="H167" s="143">
        <v>3.0000000000000001E-3</v>
      </c>
      <c r="I167" s="143">
        <v>5.0000000000000001E-3</v>
      </c>
      <c r="J167" s="143">
        <v>5.0000000000000001E-3</v>
      </c>
      <c r="K167" s="143">
        <v>3.0000000000000001E-3</v>
      </c>
      <c r="L167" s="143">
        <v>5.0000000000000001E-3</v>
      </c>
      <c r="M167" s="143">
        <v>5.0000000000000001E-3</v>
      </c>
      <c r="N167" s="142">
        <f t="shared" si="51"/>
        <v>2.0489999999999999</v>
      </c>
      <c r="O167" s="142">
        <f t="shared" si="52"/>
        <v>3.415</v>
      </c>
      <c r="P167" s="142">
        <f t="shared" si="53"/>
        <v>3.415</v>
      </c>
      <c r="Q167" s="219"/>
      <c r="R167" s="219"/>
      <c r="S167" s="219"/>
      <c r="T167" s="217"/>
      <c r="U167" s="217"/>
      <c r="V167" s="217"/>
      <c r="W167" s="22"/>
      <c r="X167" s="22"/>
      <c r="Y167" s="22"/>
    </row>
    <row r="168" spans="2:25" ht="15.75" x14ac:dyDescent="0.25">
      <c r="B168" s="226"/>
      <c r="C168" s="222"/>
      <c r="D168" s="222"/>
      <c r="E168" s="222"/>
      <c r="F168" s="51" t="s">
        <v>10</v>
      </c>
      <c r="G168" s="142">
        <v>76</v>
      </c>
      <c r="H168" s="141">
        <v>1E-3</v>
      </c>
      <c r="I168" s="141">
        <v>1E-3</v>
      </c>
      <c r="J168" s="141">
        <v>1E-3</v>
      </c>
      <c r="K168" s="141">
        <v>1E-3</v>
      </c>
      <c r="L168" s="141">
        <v>1E-3</v>
      </c>
      <c r="M168" s="141">
        <v>1E-3</v>
      </c>
      <c r="N168" s="142">
        <f t="shared" si="51"/>
        <v>7.5999999999999998E-2</v>
      </c>
      <c r="O168" s="142">
        <f t="shared" si="52"/>
        <v>7.5999999999999998E-2</v>
      </c>
      <c r="P168" s="142">
        <f t="shared" si="53"/>
        <v>7.5999999999999998E-2</v>
      </c>
      <c r="Q168" s="219"/>
      <c r="R168" s="219"/>
      <c r="S168" s="219"/>
      <c r="T168" s="217"/>
      <c r="U168" s="217"/>
      <c r="V168" s="217"/>
      <c r="W168" s="22"/>
      <c r="X168" s="22"/>
      <c r="Y168" s="22"/>
    </row>
    <row r="169" spans="2:25" ht="16.5" thickBot="1" x14ac:dyDescent="0.3">
      <c r="B169" s="226"/>
      <c r="C169" s="223"/>
      <c r="D169" s="223"/>
      <c r="E169" s="223"/>
      <c r="F169" s="55" t="s">
        <v>19</v>
      </c>
      <c r="G169" s="40">
        <v>435</v>
      </c>
      <c r="H169" s="156">
        <v>3.0000000000000001E-3</v>
      </c>
      <c r="I169" s="156">
        <v>4.0000000000000001E-3</v>
      </c>
      <c r="J169" s="156">
        <v>4.0000000000000001E-3</v>
      </c>
      <c r="K169" s="156">
        <v>3.0000000000000001E-3</v>
      </c>
      <c r="L169" s="156">
        <v>4.0000000000000001E-3</v>
      </c>
      <c r="M169" s="156">
        <v>4.0000000000000001E-3</v>
      </c>
      <c r="N169" s="150">
        <f t="shared" si="51"/>
        <v>1.3049999999999999</v>
      </c>
      <c r="O169" s="150">
        <f t="shared" si="52"/>
        <v>1.74</v>
      </c>
      <c r="P169" s="150">
        <f t="shared" si="53"/>
        <v>1.74</v>
      </c>
      <c r="Q169" s="219"/>
      <c r="R169" s="219"/>
      <c r="S169" s="219"/>
      <c r="T169" s="217"/>
      <c r="U169" s="217"/>
      <c r="V169" s="217"/>
      <c r="W169" s="22"/>
      <c r="X169" s="22"/>
      <c r="Y169" s="22"/>
    </row>
    <row r="170" spans="2:25" ht="18" customHeight="1" x14ac:dyDescent="0.25">
      <c r="B170" s="227" t="s">
        <v>136</v>
      </c>
      <c r="C170" s="222">
        <v>200</v>
      </c>
      <c r="D170" s="222">
        <v>250</v>
      </c>
      <c r="E170" s="222">
        <v>250</v>
      </c>
      <c r="F170" s="3" t="s">
        <v>137</v>
      </c>
      <c r="G170" s="142">
        <v>4650</v>
      </c>
      <c r="H170" s="8">
        <v>6.5000000000000002E-2</v>
      </c>
      <c r="I170" s="8">
        <v>8.1000000000000003E-2</v>
      </c>
      <c r="J170" s="8">
        <v>8.1000000000000003E-2</v>
      </c>
      <c r="K170" s="8">
        <v>3.7999999999999999E-2</v>
      </c>
      <c r="L170" s="8">
        <v>4.7E-2</v>
      </c>
      <c r="M170" s="8">
        <v>4.7E-2</v>
      </c>
      <c r="N170" s="142">
        <f t="shared" si="51"/>
        <v>302.25</v>
      </c>
      <c r="O170" s="142">
        <f t="shared" si="52"/>
        <v>376.65000000000003</v>
      </c>
      <c r="P170" s="142">
        <f t="shared" si="53"/>
        <v>376.65000000000003</v>
      </c>
      <c r="Q170" s="208">
        <f>SUM(N170:N174)</f>
        <v>315.77600000000007</v>
      </c>
      <c r="R170" s="208">
        <f>SUM(O170:O174)</f>
        <v>393.33200000000005</v>
      </c>
      <c r="S170" s="208">
        <f>SUM(P170:P174)</f>
        <v>393.33200000000005</v>
      </c>
      <c r="T170" s="219">
        <f>Q170+Q170*50%</f>
        <v>473.6640000000001</v>
      </c>
      <c r="U170" s="217">
        <f>R170+R170*50%</f>
        <v>589.99800000000005</v>
      </c>
      <c r="V170" s="217">
        <f>S170+S170*50%</f>
        <v>589.99800000000005</v>
      </c>
      <c r="W170" s="22"/>
      <c r="X170" s="22"/>
      <c r="Y170" s="22"/>
    </row>
    <row r="171" spans="2:25" ht="15.75" x14ac:dyDescent="0.25">
      <c r="B171" s="228"/>
      <c r="C171" s="209"/>
      <c r="D171" s="209"/>
      <c r="E171" s="209"/>
      <c r="F171" s="3" t="s">
        <v>105</v>
      </c>
      <c r="G171" s="142">
        <v>170</v>
      </c>
      <c r="H171" s="8">
        <v>5.0000000000000001E-3</v>
      </c>
      <c r="I171" s="8">
        <v>6.0000000000000001E-3</v>
      </c>
      <c r="J171" s="8">
        <v>6.0000000000000001E-3</v>
      </c>
      <c r="K171" s="8">
        <v>5.0000000000000001E-3</v>
      </c>
      <c r="L171" s="8">
        <v>6.0000000000000001E-3</v>
      </c>
      <c r="M171" s="8">
        <v>6.0000000000000001E-3</v>
      </c>
      <c r="N171" s="142">
        <f t="shared" si="51"/>
        <v>0.85</v>
      </c>
      <c r="O171" s="142">
        <f t="shared" si="52"/>
        <v>1.02</v>
      </c>
      <c r="P171" s="142">
        <f t="shared" si="53"/>
        <v>1.02</v>
      </c>
      <c r="Q171" s="212"/>
      <c r="R171" s="212"/>
      <c r="S171" s="212"/>
      <c r="T171" s="219"/>
      <c r="U171" s="217"/>
      <c r="V171" s="217"/>
      <c r="W171" s="22"/>
      <c r="X171" s="22"/>
      <c r="Y171" s="22"/>
    </row>
    <row r="172" spans="2:25" ht="15.75" x14ac:dyDescent="0.25">
      <c r="B172" s="228"/>
      <c r="C172" s="209"/>
      <c r="D172" s="209"/>
      <c r="E172" s="209"/>
      <c r="F172" s="3" t="s">
        <v>11</v>
      </c>
      <c r="G172" s="142">
        <v>133</v>
      </c>
      <c r="H172" s="141">
        <v>1.7000000000000001E-2</v>
      </c>
      <c r="I172" s="141">
        <v>2.1999999999999999E-2</v>
      </c>
      <c r="J172" s="141">
        <v>2.1999999999999999E-2</v>
      </c>
      <c r="K172" s="141">
        <v>1.4999999999999999E-2</v>
      </c>
      <c r="L172" s="141">
        <v>1.7999999999999999E-2</v>
      </c>
      <c r="M172" s="141">
        <v>1.7999999999999999E-2</v>
      </c>
      <c r="N172" s="142">
        <f t="shared" si="51"/>
        <v>2.2610000000000001</v>
      </c>
      <c r="O172" s="142">
        <f t="shared" si="52"/>
        <v>2.9259999999999997</v>
      </c>
      <c r="P172" s="142">
        <f t="shared" si="53"/>
        <v>2.9259999999999997</v>
      </c>
      <c r="Q172" s="209"/>
      <c r="R172" s="209"/>
      <c r="S172" s="209"/>
      <c r="T172" s="219"/>
      <c r="U172" s="217"/>
      <c r="V172" s="217"/>
      <c r="W172" s="22"/>
      <c r="X172" s="22"/>
      <c r="Y172" s="22"/>
    </row>
    <row r="173" spans="2:25" ht="15.75" x14ac:dyDescent="0.25">
      <c r="B173" s="228"/>
      <c r="C173" s="209"/>
      <c r="D173" s="209"/>
      <c r="E173" s="209"/>
      <c r="F173" s="3" t="s">
        <v>17</v>
      </c>
      <c r="G173" s="142">
        <v>211</v>
      </c>
      <c r="H173" s="141">
        <v>4.9000000000000002E-2</v>
      </c>
      <c r="I173" s="8">
        <v>0.06</v>
      </c>
      <c r="J173" s="8">
        <v>0.06</v>
      </c>
      <c r="K173" s="8">
        <v>3.5999999999999997E-2</v>
      </c>
      <c r="L173" s="8">
        <v>4.4999999999999998E-2</v>
      </c>
      <c r="M173" s="8">
        <v>4.4999999999999998E-2</v>
      </c>
      <c r="N173" s="142">
        <f t="shared" si="51"/>
        <v>10.339</v>
      </c>
      <c r="O173" s="142">
        <f t="shared" si="52"/>
        <v>12.66</v>
      </c>
      <c r="P173" s="142">
        <f t="shared" si="53"/>
        <v>12.66</v>
      </c>
      <c r="Q173" s="209"/>
      <c r="R173" s="209"/>
      <c r="S173" s="209"/>
      <c r="T173" s="219"/>
      <c r="U173" s="217"/>
      <c r="V173" s="217"/>
      <c r="W173" s="22"/>
      <c r="X173" s="22"/>
      <c r="Y173" s="22"/>
    </row>
    <row r="174" spans="2:25" ht="15.75" x14ac:dyDescent="0.25">
      <c r="B174" s="229"/>
      <c r="C174" s="210"/>
      <c r="D174" s="210"/>
      <c r="E174" s="210"/>
      <c r="F174" s="3" t="s">
        <v>10</v>
      </c>
      <c r="G174" s="142">
        <v>76</v>
      </c>
      <c r="H174" s="141">
        <v>1E-3</v>
      </c>
      <c r="I174" s="141">
        <v>1E-3</v>
      </c>
      <c r="J174" s="141">
        <v>1E-3</v>
      </c>
      <c r="K174" s="141">
        <v>1E-3</v>
      </c>
      <c r="L174" s="141">
        <v>1E-3</v>
      </c>
      <c r="M174" s="141">
        <v>1E-3</v>
      </c>
      <c r="N174" s="142">
        <f t="shared" si="51"/>
        <v>7.5999999999999998E-2</v>
      </c>
      <c r="O174" s="142">
        <f t="shared" si="52"/>
        <v>7.5999999999999998E-2</v>
      </c>
      <c r="P174" s="142">
        <f t="shared" si="53"/>
        <v>7.5999999999999998E-2</v>
      </c>
      <c r="Q174" s="210"/>
      <c r="R174" s="210"/>
      <c r="S174" s="210"/>
      <c r="T174" s="219"/>
      <c r="U174" s="217"/>
      <c r="V174" s="217"/>
      <c r="W174" s="22"/>
      <c r="X174" s="22"/>
      <c r="Y174" s="22"/>
    </row>
    <row r="175" spans="2:25" ht="15.75" x14ac:dyDescent="0.25">
      <c r="B175" s="152" t="s">
        <v>12</v>
      </c>
      <c r="C175" s="141">
        <v>20</v>
      </c>
      <c r="D175" s="141">
        <v>20</v>
      </c>
      <c r="E175" s="141">
        <v>20</v>
      </c>
      <c r="F175" s="16" t="s">
        <v>12</v>
      </c>
      <c r="G175" s="142">
        <v>5068</v>
      </c>
      <c r="H175" s="8">
        <v>0.02</v>
      </c>
      <c r="I175" s="8">
        <v>0.02</v>
      </c>
      <c r="J175" s="8">
        <v>0.02</v>
      </c>
      <c r="K175" s="8">
        <v>0.02</v>
      </c>
      <c r="L175" s="8">
        <v>0.02</v>
      </c>
      <c r="M175" s="8">
        <v>0.02</v>
      </c>
      <c r="N175" s="142">
        <f t="shared" si="51"/>
        <v>101.36</v>
      </c>
      <c r="O175" s="142">
        <f t="shared" si="52"/>
        <v>101.36</v>
      </c>
      <c r="P175" s="142">
        <f t="shared" si="53"/>
        <v>101.36</v>
      </c>
      <c r="Q175" s="142">
        <f t="shared" ref="Q175:S178" si="54">SUM(N175)</f>
        <v>101.36</v>
      </c>
      <c r="R175" s="142">
        <f t="shared" si="54"/>
        <v>101.36</v>
      </c>
      <c r="S175" s="142">
        <f t="shared" si="54"/>
        <v>101.36</v>
      </c>
      <c r="T175" s="142">
        <f t="shared" ref="T175:V178" si="55">Q175+Q175*50%</f>
        <v>152.04</v>
      </c>
      <c r="U175" s="142">
        <f t="shared" si="55"/>
        <v>152.04</v>
      </c>
      <c r="V175" s="142">
        <f t="shared" si="55"/>
        <v>152.04</v>
      </c>
      <c r="W175" s="22"/>
      <c r="X175" s="22"/>
      <c r="Y175" s="22"/>
    </row>
    <row r="176" spans="2:25" ht="15.75" x14ac:dyDescent="0.25">
      <c r="B176" s="152" t="s">
        <v>108</v>
      </c>
      <c r="C176" s="141">
        <v>20</v>
      </c>
      <c r="D176" s="141">
        <v>20</v>
      </c>
      <c r="E176" s="141">
        <v>20</v>
      </c>
      <c r="F176" s="3" t="s">
        <v>71</v>
      </c>
      <c r="G176" s="142">
        <v>5603</v>
      </c>
      <c r="H176" s="8">
        <v>0.02</v>
      </c>
      <c r="I176" s="8">
        <v>0.02</v>
      </c>
      <c r="J176" s="8">
        <v>0.02</v>
      </c>
      <c r="K176" s="8">
        <v>0.02</v>
      </c>
      <c r="L176" s="8">
        <v>0.02</v>
      </c>
      <c r="M176" s="8">
        <v>0.02</v>
      </c>
      <c r="N176" s="142">
        <f t="shared" si="51"/>
        <v>112.06</v>
      </c>
      <c r="O176" s="142">
        <f t="shared" si="52"/>
        <v>112.06</v>
      </c>
      <c r="P176" s="142">
        <f t="shared" si="53"/>
        <v>112.06</v>
      </c>
      <c r="Q176" s="142">
        <f t="shared" si="54"/>
        <v>112.06</v>
      </c>
      <c r="R176" s="142">
        <f t="shared" si="54"/>
        <v>112.06</v>
      </c>
      <c r="S176" s="142">
        <f t="shared" si="54"/>
        <v>112.06</v>
      </c>
      <c r="T176" s="142">
        <f t="shared" si="55"/>
        <v>168.09</v>
      </c>
      <c r="U176" s="142">
        <f t="shared" si="55"/>
        <v>168.09</v>
      </c>
      <c r="V176" s="142">
        <f t="shared" si="55"/>
        <v>168.09</v>
      </c>
      <c r="W176" s="22"/>
      <c r="X176" s="22"/>
      <c r="Y176" s="22"/>
    </row>
    <row r="177" spans="2:25" ht="15.75" x14ac:dyDescent="0.25">
      <c r="B177" s="15" t="s">
        <v>111</v>
      </c>
      <c r="C177" s="141">
        <v>200</v>
      </c>
      <c r="D177" s="141">
        <v>200</v>
      </c>
      <c r="E177" s="141">
        <v>200</v>
      </c>
      <c r="F177" s="11" t="s">
        <v>138</v>
      </c>
      <c r="G177" s="142">
        <v>200</v>
      </c>
      <c r="H177" s="8">
        <v>0.2</v>
      </c>
      <c r="I177" s="8">
        <v>0.2</v>
      </c>
      <c r="J177" s="8">
        <v>0.2</v>
      </c>
      <c r="K177" s="8">
        <v>0.2</v>
      </c>
      <c r="L177" s="8">
        <v>0.2</v>
      </c>
      <c r="M177" s="8">
        <v>0.2</v>
      </c>
      <c r="N177" s="142">
        <f t="shared" si="51"/>
        <v>40</v>
      </c>
      <c r="O177" s="142">
        <f t="shared" si="52"/>
        <v>40</v>
      </c>
      <c r="P177" s="142">
        <f t="shared" si="53"/>
        <v>40</v>
      </c>
      <c r="Q177" s="142">
        <f t="shared" si="54"/>
        <v>40</v>
      </c>
      <c r="R177" s="142">
        <f t="shared" si="54"/>
        <v>40</v>
      </c>
      <c r="S177" s="14">
        <f t="shared" si="54"/>
        <v>40</v>
      </c>
      <c r="T177" s="142">
        <f t="shared" si="55"/>
        <v>60</v>
      </c>
      <c r="U177" s="142">
        <f t="shared" si="55"/>
        <v>60</v>
      </c>
      <c r="V177" s="142">
        <f t="shared" si="55"/>
        <v>60</v>
      </c>
      <c r="W177" s="22"/>
      <c r="X177" s="22"/>
      <c r="Y177" s="22"/>
    </row>
    <row r="178" spans="2:25" ht="15.75" x14ac:dyDescent="0.25">
      <c r="B178" s="12" t="s">
        <v>14</v>
      </c>
      <c r="C178" s="141">
        <v>20</v>
      </c>
      <c r="D178" s="141">
        <v>35</v>
      </c>
      <c r="E178" s="141">
        <v>40</v>
      </c>
      <c r="F178" s="16" t="s">
        <v>14</v>
      </c>
      <c r="G178" s="142">
        <v>594</v>
      </c>
      <c r="H178" s="8">
        <v>0.02</v>
      </c>
      <c r="I178" s="141">
        <v>3.5000000000000003E-2</v>
      </c>
      <c r="J178" s="8">
        <v>0.04</v>
      </c>
      <c r="K178" s="8">
        <v>0.02</v>
      </c>
      <c r="L178" s="141">
        <v>3.5000000000000003E-2</v>
      </c>
      <c r="M178" s="8">
        <v>0.04</v>
      </c>
      <c r="N178" s="142">
        <f t="shared" si="51"/>
        <v>11.88</v>
      </c>
      <c r="O178" s="142">
        <f t="shared" si="52"/>
        <v>20.790000000000003</v>
      </c>
      <c r="P178" s="142">
        <f t="shared" si="53"/>
        <v>23.76</v>
      </c>
      <c r="Q178" s="142">
        <f t="shared" si="54"/>
        <v>11.88</v>
      </c>
      <c r="R178" s="142">
        <f t="shared" si="54"/>
        <v>20.790000000000003</v>
      </c>
      <c r="S178" s="14">
        <f t="shared" si="54"/>
        <v>23.76</v>
      </c>
      <c r="T178" s="142">
        <f t="shared" si="55"/>
        <v>17.82</v>
      </c>
      <c r="U178" s="142">
        <f t="shared" si="55"/>
        <v>31.185000000000002</v>
      </c>
      <c r="V178" s="142">
        <f t="shared" si="55"/>
        <v>35.64</v>
      </c>
      <c r="W178" s="22"/>
      <c r="X178" s="22"/>
      <c r="Y178" s="22"/>
    </row>
    <row r="179" spans="2:25" ht="15.75" x14ac:dyDescent="0.25">
      <c r="B179" s="26"/>
      <c r="C179" s="26"/>
      <c r="D179" s="26"/>
      <c r="E179" s="26"/>
      <c r="F179" s="26"/>
      <c r="G179" s="27"/>
      <c r="H179" s="26"/>
      <c r="I179" s="26"/>
      <c r="J179" s="26"/>
      <c r="K179" s="26"/>
      <c r="L179" s="26"/>
      <c r="M179" s="26"/>
      <c r="N179" s="27"/>
      <c r="O179" s="27"/>
      <c r="P179" s="27"/>
      <c r="Q179" s="25">
        <f t="shared" ref="Q179:V179" si="56">SUM(Q165:Q178)</f>
        <v>593.71000000000015</v>
      </c>
      <c r="R179" s="25">
        <f t="shared" si="56"/>
        <v>688.14200000000005</v>
      </c>
      <c r="S179" s="25">
        <f t="shared" si="56"/>
        <v>691.11200000000008</v>
      </c>
      <c r="T179" s="25">
        <f t="shared" si="56"/>
        <v>890.56500000000017</v>
      </c>
      <c r="U179" s="25">
        <f t="shared" si="56"/>
        <v>1032.213</v>
      </c>
      <c r="V179" s="25">
        <f t="shared" si="56"/>
        <v>1036.6680000000001</v>
      </c>
      <c r="W179" s="22"/>
      <c r="X179" s="22"/>
      <c r="Y179" s="22"/>
    </row>
    <row r="180" spans="2:25" ht="15.75" x14ac:dyDescent="0.25">
      <c r="B180" s="26" t="s">
        <v>42</v>
      </c>
      <c r="C180" s="26"/>
      <c r="D180" s="26"/>
      <c r="E180" s="26"/>
      <c r="F180" s="26"/>
      <c r="G180" s="27"/>
      <c r="H180" s="26"/>
      <c r="I180" s="26"/>
      <c r="J180" s="26"/>
      <c r="K180" s="26"/>
      <c r="L180" s="26"/>
      <c r="M180" s="26"/>
      <c r="N180" s="27"/>
      <c r="O180" s="27"/>
      <c r="P180" s="27"/>
      <c r="Q180" s="28"/>
      <c r="R180" s="28"/>
      <c r="S180" s="28"/>
      <c r="T180" s="27"/>
      <c r="U180" s="27"/>
      <c r="V180" s="27"/>
      <c r="W180" s="22"/>
      <c r="X180" s="22"/>
      <c r="Y180" s="22"/>
    </row>
    <row r="181" spans="2:25" ht="36.75" customHeight="1" x14ac:dyDescent="0.25">
      <c r="B181" s="220" t="s">
        <v>122</v>
      </c>
      <c r="C181" s="222" t="s">
        <v>73</v>
      </c>
      <c r="D181" s="222" t="s">
        <v>74</v>
      </c>
      <c r="E181" s="233" t="s">
        <v>75</v>
      </c>
      <c r="F181" s="11" t="s">
        <v>72</v>
      </c>
      <c r="G181" s="142">
        <v>2710</v>
      </c>
      <c r="H181" s="141">
        <v>0.05</v>
      </c>
      <c r="I181" s="8">
        <v>7.5999999999999998E-2</v>
      </c>
      <c r="J181" s="8">
        <v>0.10100000000000001</v>
      </c>
      <c r="K181" s="18">
        <v>3.6999999999999998E-2</v>
      </c>
      <c r="L181" s="18">
        <v>5.6000000000000001E-2</v>
      </c>
      <c r="M181" s="18">
        <v>7.3999999999999996E-2</v>
      </c>
      <c r="N181" s="142">
        <f t="shared" ref="N181:N189" si="57">H181*G181</f>
        <v>135.5</v>
      </c>
      <c r="O181" s="142">
        <f t="shared" ref="O181:O189" si="58">I181*G181</f>
        <v>205.96</v>
      </c>
      <c r="P181" s="142">
        <f t="shared" ref="P181:P189" si="59">J181*G181</f>
        <v>273.71000000000004</v>
      </c>
      <c r="Q181" s="208">
        <f>SUM(N181:N187)</f>
        <v>164.8896</v>
      </c>
      <c r="R181" s="208">
        <f>SUM(O181:O187)</f>
        <v>244.4606</v>
      </c>
      <c r="S181" s="208">
        <f>SUM(P181:P187)</f>
        <v>319.68460000000005</v>
      </c>
      <c r="T181" s="217">
        <f>Q181+Q181*50%</f>
        <v>247.33440000000002</v>
      </c>
      <c r="U181" s="217">
        <f>R181+R181*50%</f>
        <v>366.6909</v>
      </c>
      <c r="V181" s="217">
        <f>S181+S181*50%</f>
        <v>479.52690000000007</v>
      </c>
      <c r="W181" s="22"/>
      <c r="X181" s="22"/>
      <c r="Y181" s="22"/>
    </row>
    <row r="182" spans="2:25" ht="31.5" x14ac:dyDescent="0.25">
      <c r="B182" s="220"/>
      <c r="C182" s="209"/>
      <c r="D182" s="209"/>
      <c r="E182" s="234"/>
      <c r="F182" s="12" t="s">
        <v>47</v>
      </c>
      <c r="G182" s="142">
        <v>214</v>
      </c>
      <c r="H182" s="141">
        <v>8.9999999999999993E-3</v>
      </c>
      <c r="I182" s="141">
        <v>1.4E-2</v>
      </c>
      <c r="J182" s="141">
        <v>1.7999999999999999E-2</v>
      </c>
      <c r="K182" s="141">
        <v>8.9999999999999993E-3</v>
      </c>
      <c r="L182" s="141">
        <v>1.4E-2</v>
      </c>
      <c r="M182" s="141">
        <v>1.7999999999999999E-2</v>
      </c>
      <c r="N182" s="142">
        <f t="shared" si="57"/>
        <v>1.9259999999999999</v>
      </c>
      <c r="O182" s="142">
        <f t="shared" si="58"/>
        <v>2.996</v>
      </c>
      <c r="P182" s="142">
        <f t="shared" si="59"/>
        <v>3.8519999999999999</v>
      </c>
      <c r="Q182" s="209"/>
      <c r="R182" s="209"/>
      <c r="S182" s="209"/>
      <c r="T182" s="217"/>
      <c r="U182" s="217"/>
      <c r="V182" s="217"/>
      <c r="W182" s="22"/>
      <c r="X182" s="22"/>
      <c r="Y182" s="22"/>
    </row>
    <row r="183" spans="2:25" ht="15.75" x14ac:dyDescent="0.25">
      <c r="B183" s="220"/>
      <c r="C183" s="209"/>
      <c r="D183" s="209"/>
      <c r="E183" s="234"/>
      <c r="F183" s="3" t="s">
        <v>58</v>
      </c>
      <c r="G183" s="142">
        <v>405</v>
      </c>
      <c r="H183" s="8">
        <v>1.2E-2</v>
      </c>
      <c r="I183" s="8">
        <v>1.7000000000000001E-2</v>
      </c>
      <c r="J183" s="8">
        <v>2.4E-2</v>
      </c>
      <c r="K183" s="8">
        <v>1.2E-2</v>
      </c>
      <c r="L183" s="8">
        <v>1.7000000000000001E-2</v>
      </c>
      <c r="M183" s="8">
        <v>2.4E-2</v>
      </c>
      <c r="N183" s="142">
        <f t="shared" si="57"/>
        <v>4.8600000000000003</v>
      </c>
      <c r="O183" s="142">
        <f t="shared" si="58"/>
        <v>6.8850000000000007</v>
      </c>
      <c r="P183" s="142">
        <f t="shared" si="59"/>
        <v>9.7200000000000006</v>
      </c>
      <c r="Q183" s="209"/>
      <c r="R183" s="209"/>
      <c r="S183" s="209"/>
      <c r="T183" s="217"/>
      <c r="U183" s="217"/>
      <c r="V183" s="217"/>
      <c r="W183" s="22"/>
      <c r="X183" s="22"/>
      <c r="Y183" s="22"/>
    </row>
    <row r="184" spans="2:25" ht="15.75" x14ac:dyDescent="0.25">
      <c r="B184" s="220"/>
      <c r="C184" s="209"/>
      <c r="D184" s="209"/>
      <c r="E184" s="234"/>
      <c r="F184" s="3" t="s">
        <v>34</v>
      </c>
      <c r="G184" s="142">
        <v>1550</v>
      </c>
      <c r="H184" s="141">
        <v>5.0000000000000001E-3</v>
      </c>
      <c r="I184" s="141">
        <v>8.0000000000000002E-3</v>
      </c>
      <c r="J184" s="8">
        <v>0.01</v>
      </c>
      <c r="K184" s="141">
        <v>5.0000000000000001E-3</v>
      </c>
      <c r="L184" s="141">
        <v>8.0000000000000002E-3</v>
      </c>
      <c r="M184" s="8">
        <v>0.01</v>
      </c>
      <c r="N184" s="142">
        <f t="shared" si="57"/>
        <v>7.75</v>
      </c>
      <c r="O184" s="142">
        <f t="shared" si="58"/>
        <v>12.4</v>
      </c>
      <c r="P184" s="142">
        <f t="shared" si="59"/>
        <v>15.5</v>
      </c>
      <c r="Q184" s="209"/>
      <c r="R184" s="209"/>
      <c r="S184" s="209"/>
      <c r="T184" s="217"/>
      <c r="U184" s="217"/>
      <c r="V184" s="217"/>
      <c r="W184" s="22"/>
      <c r="X184" s="22"/>
      <c r="Y184" s="22"/>
    </row>
    <row r="185" spans="2:25" ht="15.75" x14ac:dyDescent="0.25">
      <c r="B185" s="220"/>
      <c r="C185" s="209"/>
      <c r="D185" s="209"/>
      <c r="E185" s="234"/>
      <c r="F185" s="3" t="s">
        <v>35</v>
      </c>
      <c r="G185" s="142">
        <v>683</v>
      </c>
      <c r="H185" s="141">
        <v>3.0000000000000001E-3</v>
      </c>
      <c r="I185" s="141">
        <v>5.0000000000000001E-3</v>
      </c>
      <c r="J185" s="141">
        <v>6.0000000000000001E-3</v>
      </c>
      <c r="K185" s="141">
        <v>3.0000000000000001E-3</v>
      </c>
      <c r="L185" s="141">
        <v>5.0000000000000001E-3</v>
      </c>
      <c r="M185" s="141">
        <v>6.0000000000000001E-3</v>
      </c>
      <c r="N185" s="142">
        <f t="shared" si="57"/>
        <v>2.0489999999999999</v>
      </c>
      <c r="O185" s="142">
        <f t="shared" si="58"/>
        <v>3.415</v>
      </c>
      <c r="P185" s="142">
        <f t="shared" si="59"/>
        <v>4.0979999999999999</v>
      </c>
      <c r="Q185" s="209"/>
      <c r="R185" s="209"/>
      <c r="S185" s="209"/>
      <c r="T185" s="217"/>
      <c r="U185" s="217"/>
      <c r="V185" s="217"/>
      <c r="W185" s="22"/>
      <c r="X185" s="22"/>
      <c r="Y185" s="22"/>
    </row>
    <row r="186" spans="2:25" ht="15.75" x14ac:dyDescent="0.25">
      <c r="B186" s="220"/>
      <c r="C186" s="209"/>
      <c r="D186" s="209"/>
      <c r="E186" s="234"/>
      <c r="F186" s="3" t="s">
        <v>10</v>
      </c>
      <c r="G186" s="142">
        <v>76</v>
      </c>
      <c r="H186" s="141">
        <v>1E-3</v>
      </c>
      <c r="I186" s="141">
        <v>1E-3</v>
      </c>
      <c r="J186" s="141">
        <v>1E-3</v>
      </c>
      <c r="K186" s="141">
        <v>1E-3</v>
      </c>
      <c r="L186" s="141">
        <v>1E-3</v>
      </c>
      <c r="M186" s="141">
        <v>1E-3</v>
      </c>
      <c r="N186" s="142">
        <f t="shared" si="57"/>
        <v>7.5999999999999998E-2</v>
      </c>
      <c r="O186" s="142">
        <f t="shared" si="58"/>
        <v>7.5999999999999998E-2</v>
      </c>
      <c r="P186" s="142">
        <f t="shared" si="59"/>
        <v>7.5999999999999998E-2</v>
      </c>
      <c r="Q186" s="209"/>
      <c r="R186" s="209"/>
      <c r="S186" s="209"/>
      <c r="T186" s="217"/>
      <c r="U186" s="217"/>
      <c r="V186" s="217"/>
      <c r="W186" s="22"/>
      <c r="X186" s="22"/>
      <c r="Y186" s="22"/>
    </row>
    <row r="187" spans="2:25" ht="16.5" thickBot="1" x14ac:dyDescent="0.3">
      <c r="B187" s="220"/>
      <c r="C187" s="209"/>
      <c r="D187" s="209"/>
      <c r="E187" s="234"/>
      <c r="F187" s="39" t="s">
        <v>66</v>
      </c>
      <c r="G187" s="52">
        <v>636.42999999999995</v>
      </c>
      <c r="H187" s="52">
        <v>0.02</v>
      </c>
      <c r="I187" s="52">
        <v>0.02</v>
      </c>
      <c r="J187" s="52">
        <v>0.02</v>
      </c>
      <c r="K187" s="52">
        <v>0.02</v>
      </c>
      <c r="L187" s="52">
        <v>0.02</v>
      </c>
      <c r="M187" s="52">
        <v>0.02</v>
      </c>
      <c r="N187" s="142">
        <f t="shared" si="57"/>
        <v>12.7286</v>
      </c>
      <c r="O187" s="142">
        <f t="shared" si="58"/>
        <v>12.7286</v>
      </c>
      <c r="P187" s="142">
        <f t="shared" si="59"/>
        <v>12.7286</v>
      </c>
      <c r="Q187" s="209"/>
      <c r="R187" s="209"/>
      <c r="S187" s="209"/>
      <c r="T187" s="217"/>
      <c r="U187" s="217"/>
      <c r="V187" s="217"/>
      <c r="W187" s="22"/>
      <c r="X187" s="22"/>
      <c r="Y187" s="22"/>
    </row>
    <row r="188" spans="2:25" ht="15.75" customHeight="1" x14ac:dyDescent="0.25">
      <c r="B188" s="220" t="s">
        <v>79</v>
      </c>
      <c r="C188" s="222">
        <v>100</v>
      </c>
      <c r="D188" s="222">
        <v>130</v>
      </c>
      <c r="E188" s="222">
        <v>150</v>
      </c>
      <c r="F188" s="15" t="s">
        <v>44</v>
      </c>
      <c r="G188" s="147">
        <v>396</v>
      </c>
      <c r="H188" s="8">
        <v>3.5000000000000003E-2</v>
      </c>
      <c r="I188" s="8">
        <v>4.5999999999999999E-2</v>
      </c>
      <c r="J188" s="8">
        <v>5.2999999999999999E-2</v>
      </c>
      <c r="K188" s="8">
        <v>3.5000000000000003E-2</v>
      </c>
      <c r="L188" s="8">
        <v>4.5999999999999999E-2</v>
      </c>
      <c r="M188" s="8">
        <v>5.2999999999999999E-2</v>
      </c>
      <c r="N188" s="142">
        <f t="shared" si="57"/>
        <v>13.860000000000001</v>
      </c>
      <c r="O188" s="142">
        <f t="shared" si="58"/>
        <v>18.216000000000001</v>
      </c>
      <c r="P188" s="142">
        <f t="shared" si="59"/>
        <v>20.988</v>
      </c>
      <c r="Q188" s="208">
        <f>SUM(N188:N190)</f>
        <v>44.268000000000001</v>
      </c>
      <c r="R188" s="208">
        <f>SUM(O188:O190)</f>
        <v>48.623999999999995</v>
      </c>
      <c r="S188" s="208">
        <f>SUM(P188:P190)</f>
        <v>51.396000000000001</v>
      </c>
      <c r="T188" s="217">
        <f>Q188+Q188*50%</f>
        <v>66.402000000000001</v>
      </c>
      <c r="U188" s="217">
        <f>R188+R188*50%</f>
        <v>72.935999999999993</v>
      </c>
      <c r="V188" s="217">
        <f>S188+S188*50%</f>
        <v>77.093999999999994</v>
      </c>
      <c r="W188" s="22"/>
      <c r="X188" s="22"/>
      <c r="Y188" s="22"/>
    </row>
    <row r="189" spans="2:25" ht="16.5" thickBot="1" x14ac:dyDescent="0.3">
      <c r="B189" s="220"/>
      <c r="C189" s="209"/>
      <c r="D189" s="209"/>
      <c r="E189" s="209"/>
      <c r="F189" s="55" t="s">
        <v>12</v>
      </c>
      <c r="G189" s="40">
        <v>5068</v>
      </c>
      <c r="H189" s="156">
        <v>5.0000000000000001E-3</v>
      </c>
      <c r="I189" s="156">
        <v>5.0000000000000001E-3</v>
      </c>
      <c r="J189" s="156">
        <v>5.0000000000000001E-3</v>
      </c>
      <c r="K189" s="156">
        <v>5.0000000000000001E-3</v>
      </c>
      <c r="L189" s="156">
        <v>5.0000000000000001E-3</v>
      </c>
      <c r="M189" s="156">
        <v>5.0000000000000001E-3</v>
      </c>
      <c r="N189" s="142">
        <f t="shared" si="57"/>
        <v>25.34</v>
      </c>
      <c r="O189" s="142">
        <f t="shared" si="58"/>
        <v>25.34</v>
      </c>
      <c r="P189" s="142">
        <f t="shared" si="59"/>
        <v>25.34</v>
      </c>
      <c r="Q189" s="212"/>
      <c r="R189" s="212"/>
      <c r="S189" s="212"/>
      <c r="T189" s="217"/>
      <c r="U189" s="217"/>
      <c r="V189" s="217"/>
      <c r="W189" s="22"/>
      <c r="X189" s="22"/>
      <c r="Y189" s="22"/>
    </row>
    <row r="190" spans="2:25" ht="16.5" thickBot="1" x14ac:dyDescent="0.3">
      <c r="B190" s="220"/>
      <c r="C190" s="210"/>
      <c r="D190" s="210"/>
      <c r="E190" s="210"/>
      <c r="F190" s="39" t="s">
        <v>10</v>
      </c>
      <c r="G190" s="40">
        <v>76</v>
      </c>
      <c r="H190" s="143">
        <v>1E-3</v>
      </c>
      <c r="I190" s="143">
        <v>1E-3</v>
      </c>
      <c r="J190" s="143">
        <v>1E-3</v>
      </c>
      <c r="K190" s="156">
        <v>1E-3</v>
      </c>
      <c r="L190" s="156">
        <v>1E-3</v>
      </c>
      <c r="M190" s="156">
        <v>1E-3</v>
      </c>
      <c r="N190" s="142">
        <f>H190*G189</f>
        <v>5.0680000000000005</v>
      </c>
      <c r="O190" s="142">
        <f>I190*G189</f>
        <v>5.0680000000000005</v>
      </c>
      <c r="P190" s="142">
        <f>J190*G189</f>
        <v>5.0680000000000005</v>
      </c>
      <c r="Q190" s="210"/>
      <c r="R190" s="210"/>
      <c r="S190" s="210"/>
      <c r="T190" s="217"/>
      <c r="U190" s="217"/>
      <c r="V190" s="217"/>
      <c r="W190" s="22"/>
      <c r="X190" s="22"/>
      <c r="Y190" s="22"/>
    </row>
    <row r="191" spans="2:25" ht="31.5" customHeight="1" x14ac:dyDescent="0.25">
      <c r="B191" s="229" t="s">
        <v>133</v>
      </c>
      <c r="C191" s="210">
        <v>200</v>
      </c>
      <c r="D191" s="210">
        <v>200</v>
      </c>
      <c r="E191" s="210">
        <v>200</v>
      </c>
      <c r="F191" s="69" t="s">
        <v>134</v>
      </c>
      <c r="G191" s="148">
        <v>1000</v>
      </c>
      <c r="H191" s="145">
        <v>8.0000000000000002E-3</v>
      </c>
      <c r="I191" s="145">
        <v>8.0000000000000002E-3</v>
      </c>
      <c r="J191" s="145">
        <v>8.0000000000000002E-3</v>
      </c>
      <c r="K191" s="145">
        <v>8.0000000000000002E-3</v>
      </c>
      <c r="L191" s="145">
        <v>8.0000000000000002E-3</v>
      </c>
      <c r="M191" s="145">
        <v>8.0000000000000002E-3</v>
      </c>
      <c r="N191" s="142">
        <f>H191*G191</f>
        <v>8</v>
      </c>
      <c r="O191" s="142">
        <f>I191*G191</f>
        <v>8</v>
      </c>
      <c r="P191" s="142">
        <f>J191*G191</f>
        <v>8</v>
      </c>
      <c r="Q191" s="208">
        <f>SUM(N191:N193)</f>
        <v>15.219999999999999</v>
      </c>
      <c r="R191" s="208">
        <f>SUM(O191:O193)</f>
        <v>15.219999999999999</v>
      </c>
      <c r="S191" s="208">
        <f>SUM(P191:P193)</f>
        <v>15.219999999999999</v>
      </c>
      <c r="T191" s="217">
        <f>Q191+Q191*50%</f>
        <v>22.83</v>
      </c>
      <c r="U191" s="217">
        <f>R191+R191*50%</f>
        <v>22.83</v>
      </c>
      <c r="V191" s="217">
        <f>S191+S191*50%</f>
        <v>22.83</v>
      </c>
      <c r="W191" s="22"/>
      <c r="X191" s="22"/>
      <c r="Y191" s="22"/>
    </row>
    <row r="192" spans="2:25" ht="15.75" x14ac:dyDescent="0.25">
      <c r="B192" s="220"/>
      <c r="C192" s="219"/>
      <c r="D192" s="219"/>
      <c r="E192" s="219"/>
      <c r="F192" s="3" t="s">
        <v>19</v>
      </c>
      <c r="G192" s="142">
        <v>435</v>
      </c>
      <c r="H192" s="8">
        <v>1.2E-2</v>
      </c>
      <c r="I192" s="8">
        <v>1.2E-2</v>
      </c>
      <c r="J192" s="8">
        <v>1.2E-2</v>
      </c>
      <c r="K192" s="8">
        <v>1.2E-2</v>
      </c>
      <c r="L192" s="8">
        <v>1.2E-2</v>
      </c>
      <c r="M192" s="8">
        <v>1.2E-2</v>
      </c>
      <c r="N192" s="142">
        <f>H192*G192</f>
        <v>5.22</v>
      </c>
      <c r="O192" s="142">
        <f>I192*G192</f>
        <v>5.22</v>
      </c>
      <c r="P192" s="142">
        <f>J192*G192</f>
        <v>5.22</v>
      </c>
      <c r="Q192" s="212"/>
      <c r="R192" s="212"/>
      <c r="S192" s="212"/>
      <c r="T192" s="217"/>
      <c r="U192" s="217"/>
      <c r="V192" s="217"/>
      <c r="W192" s="22"/>
      <c r="X192" s="22"/>
      <c r="Y192" s="22"/>
    </row>
    <row r="193" spans="2:25" ht="15.75" x14ac:dyDescent="0.25">
      <c r="B193" s="220"/>
      <c r="C193" s="219"/>
      <c r="D193" s="219"/>
      <c r="E193" s="219"/>
      <c r="F193" s="3" t="s">
        <v>20</v>
      </c>
      <c r="G193" s="142">
        <v>2000</v>
      </c>
      <c r="H193" s="141">
        <v>1E-3</v>
      </c>
      <c r="I193" s="141">
        <v>1E-3</v>
      </c>
      <c r="J193" s="141">
        <v>1E-3</v>
      </c>
      <c r="K193" s="141">
        <v>1E-3</v>
      </c>
      <c r="L193" s="141">
        <v>1E-3</v>
      </c>
      <c r="M193" s="141">
        <v>1E-3</v>
      </c>
      <c r="N193" s="142">
        <f>H193*G193</f>
        <v>2</v>
      </c>
      <c r="O193" s="142">
        <f>I193*G193</f>
        <v>2</v>
      </c>
      <c r="P193" s="142">
        <f>J193*G193</f>
        <v>2</v>
      </c>
      <c r="Q193" s="218"/>
      <c r="R193" s="218"/>
      <c r="S193" s="218"/>
      <c r="T193" s="217"/>
      <c r="U193" s="217"/>
      <c r="V193" s="217"/>
      <c r="W193" s="22"/>
      <c r="X193" s="22"/>
      <c r="Y193" s="22"/>
    </row>
    <row r="194" spans="2:25" ht="15.75" x14ac:dyDescent="0.25">
      <c r="B194" s="15" t="s">
        <v>130</v>
      </c>
      <c r="C194" s="141">
        <v>100</v>
      </c>
      <c r="D194" s="141">
        <v>100</v>
      </c>
      <c r="E194" s="141">
        <v>100</v>
      </c>
      <c r="F194" s="3" t="s">
        <v>131</v>
      </c>
      <c r="G194" s="142">
        <v>2000</v>
      </c>
      <c r="H194" s="8">
        <v>0.1</v>
      </c>
      <c r="I194" s="8">
        <v>0.1</v>
      </c>
      <c r="J194" s="8">
        <v>0.1</v>
      </c>
      <c r="K194" s="8">
        <v>0.1</v>
      </c>
      <c r="L194" s="8">
        <v>0.1</v>
      </c>
      <c r="M194" s="8">
        <v>0.1</v>
      </c>
      <c r="N194" s="142">
        <f>H194*G194</f>
        <v>200</v>
      </c>
      <c r="O194" s="142">
        <f>I194*G194</f>
        <v>200</v>
      </c>
      <c r="P194" s="142">
        <f>J194*G194</f>
        <v>200</v>
      </c>
      <c r="Q194" s="142">
        <f t="shared" ref="Q194:S195" si="60">SUM(N194)</f>
        <v>200</v>
      </c>
      <c r="R194" s="142">
        <f t="shared" si="60"/>
        <v>200</v>
      </c>
      <c r="S194" s="14">
        <f t="shared" si="60"/>
        <v>200</v>
      </c>
      <c r="T194" s="142">
        <f t="shared" ref="T194:V195" si="61">Q194+Q194*50%</f>
        <v>300</v>
      </c>
      <c r="U194" s="142">
        <f t="shared" si="61"/>
        <v>300</v>
      </c>
      <c r="V194" s="142">
        <f t="shared" si="61"/>
        <v>300</v>
      </c>
      <c r="W194" s="22"/>
      <c r="X194" s="22"/>
      <c r="Y194" s="22"/>
    </row>
    <row r="195" spans="2:25" ht="15.75" x14ac:dyDescent="0.25">
      <c r="B195" s="12" t="s">
        <v>14</v>
      </c>
      <c r="C195" s="141">
        <v>20</v>
      </c>
      <c r="D195" s="141">
        <v>35</v>
      </c>
      <c r="E195" s="141">
        <v>40</v>
      </c>
      <c r="F195" s="19" t="s">
        <v>14</v>
      </c>
      <c r="G195" s="142">
        <v>594</v>
      </c>
      <c r="H195" s="8">
        <v>0.02</v>
      </c>
      <c r="I195" s="141">
        <v>3.5000000000000003E-2</v>
      </c>
      <c r="J195" s="8">
        <v>0.04</v>
      </c>
      <c r="K195" s="8">
        <v>0.02</v>
      </c>
      <c r="L195" s="141">
        <v>3.5000000000000003E-2</v>
      </c>
      <c r="M195" s="8">
        <v>0.04</v>
      </c>
      <c r="N195" s="142">
        <f>H195*G195</f>
        <v>11.88</v>
      </c>
      <c r="O195" s="142">
        <f>I195*G195</f>
        <v>20.790000000000003</v>
      </c>
      <c r="P195" s="142">
        <f>J195*G195</f>
        <v>23.76</v>
      </c>
      <c r="Q195" s="142">
        <f t="shared" si="60"/>
        <v>11.88</v>
      </c>
      <c r="R195" s="142">
        <f t="shared" si="60"/>
        <v>20.790000000000003</v>
      </c>
      <c r="S195" s="142">
        <f t="shared" si="60"/>
        <v>23.76</v>
      </c>
      <c r="T195" s="142">
        <f t="shared" si="61"/>
        <v>17.82</v>
      </c>
      <c r="U195" s="142">
        <f t="shared" si="61"/>
        <v>31.185000000000002</v>
      </c>
      <c r="V195" s="142">
        <f t="shared" si="61"/>
        <v>35.64</v>
      </c>
      <c r="W195" s="22"/>
      <c r="X195" s="22"/>
      <c r="Y195" s="22"/>
    </row>
    <row r="196" spans="2:25" ht="15.75" x14ac:dyDescent="0.25">
      <c r="B196" s="26"/>
      <c r="C196" s="26"/>
      <c r="D196" s="26"/>
      <c r="E196" s="26"/>
      <c r="F196" s="26"/>
      <c r="G196" s="27"/>
      <c r="H196" s="26"/>
      <c r="I196" s="26"/>
      <c r="J196" s="26"/>
      <c r="K196" s="26"/>
      <c r="L196" s="26"/>
      <c r="M196" s="26"/>
      <c r="N196" s="27"/>
      <c r="O196" s="27"/>
      <c r="P196" s="27"/>
      <c r="Q196" s="25">
        <f t="shared" ref="Q196:V196" si="62">SUM(Q181:Q195)</f>
        <v>436.25760000000002</v>
      </c>
      <c r="R196" s="25">
        <f t="shared" si="62"/>
        <v>529.09460000000001</v>
      </c>
      <c r="S196" s="25">
        <f t="shared" si="62"/>
        <v>610.06060000000002</v>
      </c>
      <c r="T196" s="25">
        <f t="shared" si="62"/>
        <v>654.38639999999998</v>
      </c>
      <c r="U196" s="25">
        <f t="shared" si="62"/>
        <v>793.64189999999985</v>
      </c>
      <c r="V196" s="25">
        <f t="shared" si="62"/>
        <v>915.09090000000015</v>
      </c>
      <c r="W196" s="22"/>
      <c r="X196" s="22"/>
      <c r="Y196" s="22"/>
    </row>
    <row r="197" spans="2:25" ht="15.75" x14ac:dyDescent="0.25">
      <c r="B197" s="235" t="s">
        <v>152</v>
      </c>
      <c r="C197" s="235"/>
      <c r="D197" s="235"/>
      <c r="E197" s="235"/>
      <c r="F197" s="26"/>
      <c r="G197" s="27"/>
      <c r="H197" s="26"/>
      <c r="I197" s="26"/>
      <c r="J197" s="26"/>
      <c r="K197" s="26"/>
      <c r="L197" s="26"/>
      <c r="M197" s="26"/>
      <c r="N197" s="27"/>
      <c r="O197" s="27"/>
      <c r="P197" s="27"/>
      <c r="Q197" s="28"/>
      <c r="R197" s="28"/>
      <c r="S197" s="28"/>
      <c r="T197" s="27"/>
      <c r="U197" s="27"/>
      <c r="V197" s="27"/>
      <c r="W197" s="22"/>
      <c r="X197" s="22"/>
      <c r="Y197" s="22"/>
    </row>
    <row r="198" spans="2:25" ht="15.75" x14ac:dyDescent="0.25">
      <c r="B198" s="26" t="s">
        <v>29</v>
      </c>
      <c r="C198" s="26"/>
      <c r="D198" s="26"/>
      <c r="E198" s="26"/>
      <c r="F198" s="26"/>
      <c r="G198" s="27"/>
      <c r="H198" s="26"/>
      <c r="I198" s="26"/>
      <c r="J198" s="26"/>
      <c r="K198" s="26"/>
      <c r="L198" s="26"/>
      <c r="M198" s="26"/>
      <c r="N198" s="27"/>
      <c r="O198" s="27"/>
      <c r="P198" s="27"/>
      <c r="Q198" s="28"/>
      <c r="R198" s="28"/>
      <c r="S198" s="28"/>
      <c r="T198" s="27"/>
      <c r="U198" s="27"/>
      <c r="V198" s="27"/>
      <c r="W198" s="22"/>
      <c r="X198" s="22"/>
      <c r="Y198" s="22"/>
    </row>
    <row r="199" spans="2:25" ht="15.75" customHeight="1" x14ac:dyDescent="0.25">
      <c r="W199" s="22"/>
      <c r="X199" s="22"/>
      <c r="Y199" s="22"/>
    </row>
    <row r="200" spans="2:25" ht="15.75" customHeight="1" x14ac:dyDescent="0.25">
      <c r="B200" s="227" t="s">
        <v>88</v>
      </c>
      <c r="C200" s="222">
        <v>150</v>
      </c>
      <c r="D200" s="222">
        <v>200</v>
      </c>
      <c r="E200" s="222">
        <v>250</v>
      </c>
      <c r="F200" s="11" t="s">
        <v>151</v>
      </c>
      <c r="G200" s="142">
        <v>2710</v>
      </c>
      <c r="H200" s="141">
        <v>0.107</v>
      </c>
      <c r="I200" s="141">
        <v>0.16200000000000001</v>
      </c>
      <c r="J200" s="141">
        <v>0.216</v>
      </c>
      <c r="K200" s="141">
        <v>7.9000000000000001E-2</v>
      </c>
      <c r="L200" s="141">
        <v>0.11899999999999999</v>
      </c>
      <c r="M200" s="141">
        <v>0.159</v>
      </c>
      <c r="N200" s="142">
        <f t="shared" ref="N200:N218" si="63">H200*G200</f>
        <v>289.96999999999997</v>
      </c>
      <c r="O200" s="142">
        <f t="shared" ref="O200:O218" si="64">I200*G200</f>
        <v>439.02000000000004</v>
      </c>
      <c r="P200" s="142">
        <f t="shared" ref="P200:P218" si="65">J200*G200</f>
        <v>585.36</v>
      </c>
      <c r="Q200" s="217">
        <f>SUM(N200:N205)</f>
        <v>321.05200000000002</v>
      </c>
      <c r="R200" s="217">
        <f>SUM(O200:O205)</f>
        <v>477.51500000000004</v>
      </c>
      <c r="S200" s="217">
        <f>SUM(P200:P205)</f>
        <v>631.0569999999999</v>
      </c>
      <c r="T200" s="217">
        <f>Q200+Q200*50%</f>
        <v>481.57800000000003</v>
      </c>
      <c r="U200" s="217">
        <f>R200+R200*50%</f>
        <v>716.27250000000004</v>
      </c>
      <c r="V200" s="217">
        <f>S200+S200*50%</f>
        <v>946.58549999999991</v>
      </c>
      <c r="W200" s="22"/>
      <c r="X200" s="22"/>
      <c r="Y200" s="22"/>
    </row>
    <row r="201" spans="2:25" ht="15.75" customHeight="1" x14ac:dyDescent="0.25">
      <c r="B201" s="228"/>
      <c r="C201" s="209"/>
      <c r="D201" s="209"/>
      <c r="E201" s="209"/>
      <c r="F201" s="3" t="s">
        <v>35</v>
      </c>
      <c r="G201" s="142">
        <v>683</v>
      </c>
      <c r="H201" s="4">
        <v>4.0000000000000001E-3</v>
      </c>
      <c r="I201" s="4">
        <v>5.0000000000000001E-3</v>
      </c>
      <c r="J201" s="5">
        <v>6.0000000000000001E-3</v>
      </c>
      <c r="K201" s="5">
        <v>4.0000000000000001E-3</v>
      </c>
      <c r="L201" s="5">
        <v>5.0000000000000001E-3</v>
      </c>
      <c r="M201" s="5">
        <v>6.0000000000000001E-3</v>
      </c>
      <c r="N201" s="142">
        <f t="shared" si="63"/>
        <v>2.7320000000000002</v>
      </c>
      <c r="O201" s="142">
        <f t="shared" si="64"/>
        <v>3.415</v>
      </c>
      <c r="P201" s="142">
        <f t="shared" si="65"/>
        <v>4.0979999999999999</v>
      </c>
      <c r="Q201" s="219"/>
      <c r="R201" s="219"/>
      <c r="S201" s="219"/>
      <c r="T201" s="217"/>
      <c r="U201" s="217"/>
      <c r="V201" s="217"/>
      <c r="W201" s="22"/>
      <c r="X201" s="22"/>
      <c r="Y201" s="22"/>
    </row>
    <row r="202" spans="2:25" ht="15.75" customHeight="1" x14ac:dyDescent="0.25">
      <c r="B202" s="228"/>
      <c r="C202" s="209"/>
      <c r="D202" s="209"/>
      <c r="E202" s="209"/>
      <c r="F202" s="3" t="s">
        <v>36</v>
      </c>
      <c r="G202" s="142">
        <v>211</v>
      </c>
      <c r="H202" s="8">
        <v>0.107</v>
      </c>
      <c r="I202" s="141">
        <v>0.13400000000000001</v>
      </c>
      <c r="J202" s="5">
        <v>0.16</v>
      </c>
      <c r="K202" s="5">
        <v>0.08</v>
      </c>
      <c r="L202" s="8">
        <v>0.1</v>
      </c>
      <c r="M202" s="8">
        <v>0.12</v>
      </c>
      <c r="N202" s="142">
        <f t="shared" si="63"/>
        <v>22.576999999999998</v>
      </c>
      <c r="O202" s="142">
        <f t="shared" si="64"/>
        <v>28.274000000000001</v>
      </c>
      <c r="P202" s="142">
        <f t="shared" si="65"/>
        <v>33.76</v>
      </c>
      <c r="Q202" s="219"/>
      <c r="R202" s="219"/>
      <c r="S202" s="219"/>
      <c r="T202" s="217"/>
      <c r="U202" s="217"/>
      <c r="V202" s="217"/>
      <c r="W202" s="22"/>
      <c r="X202" s="22"/>
      <c r="Y202" s="22"/>
    </row>
    <row r="203" spans="2:25" ht="15.75" customHeight="1" x14ac:dyDescent="0.25">
      <c r="B203" s="228"/>
      <c r="C203" s="209"/>
      <c r="D203" s="209"/>
      <c r="E203" s="209"/>
      <c r="F203" s="3" t="s">
        <v>18</v>
      </c>
      <c r="G203" s="142">
        <v>900</v>
      </c>
      <c r="H203" s="4">
        <v>5.0000000000000001E-3</v>
      </c>
      <c r="I203" s="4">
        <v>6.0000000000000001E-3</v>
      </c>
      <c r="J203" s="4">
        <v>7.0000000000000001E-3</v>
      </c>
      <c r="K203" s="4">
        <v>5.0000000000000001E-3</v>
      </c>
      <c r="L203" s="141">
        <v>6.0000000000000001E-3</v>
      </c>
      <c r="M203" s="141">
        <v>7.0000000000000001E-3</v>
      </c>
      <c r="N203" s="142">
        <f t="shared" si="63"/>
        <v>4.5</v>
      </c>
      <c r="O203" s="142">
        <f t="shared" si="64"/>
        <v>5.4</v>
      </c>
      <c r="P203" s="142">
        <f t="shared" si="65"/>
        <v>6.3</v>
      </c>
      <c r="Q203" s="219"/>
      <c r="R203" s="219"/>
      <c r="S203" s="219"/>
      <c r="T203" s="217"/>
      <c r="U203" s="217"/>
      <c r="V203" s="217"/>
      <c r="W203" s="22"/>
      <c r="X203" s="22"/>
      <c r="Y203" s="22"/>
    </row>
    <row r="204" spans="2:25" ht="15.75" customHeight="1" x14ac:dyDescent="0.25">
      <c r="B204" s="228"/>
      <c r="C204" s="209"/>
      <c r="D204" s="209"/>
      <c r="E204" s="209"/>
      <c r="F204" s="3" t="s">
        <v>11</v>
      </c>
      <c r="G204" s="142">
        <v>133</v>
      </c>
      <c r="H204" s="141">
        <v>8.9999999999999993E-3</v>
      </c>
      <c r="I204" s="141">
        <v>0.01</v>
      </c>
      <c r="J204" s="141">
        <v>1.0999999999999999E-2</v>
      </c>
      <c r="K204" s="8">
        <v>8.0000000000000002E-3</v>
      </c>
      <c r="L204" s="141">
        <v>8.9999999999999993E-3</v>
      </c>
      <c r="M204" s="141">
        <v>0.01</v>
      </c>
      <c r="N204" s="142">
        <f t="shared" si="63"/>
        <v>1.1969999999999998</v>
      </c>
      <c r="O204" s="142">
        <f t="shared" si="64"/>
        <v>1.33</v>
      </c>
      <c r="P204" s="142">
        <f t="shared" si="65"/>
        <v>1.4629999999999999</v>
      </c>
      <c r="Q204" s="219"/>
      <c r="R204" s="219"/>
      <c r="S204" s="219"/>
      <c r="T204" s="217"/>
      <c r="U204" s="217"/>
      <c r="V204" s="217"/>
      <c r="W204" s="22"/>
      <c r="X204" s="22"/>
      <c r="Y204" s="22"/>
    </row>
    <row r="205" spans="2:25" ht="15.75" customHeight="1" x14ac:dyDescent="0.25">
      <c r="B205" s="229"/>
      <c r="C205" s="210"/>
      <c r="D205" s="210"/>
      <c r="E205" s="210"/>
      <c r="F205" s="3" t="s">
        <v>10</v>
      </c>
      <c r="G205" s="142">
        <v>76</v>
      </c>
      <c r="H205" s="141">
        <v>1E-3</v>
      </c>
      <c r="I205" s="141">
        <v>1E-3</v>
      </c>
      <c r="J205" s="141">
        <v>1E-3</v>
      </c>
      <c r="K205" s="141">
        <v>1E-3</v>
      </c>
      <c r="L205" s="141">
        <v>1E-3</v>
      </c>
      <c r="M205" s="141">
        <v>1E-3</v>
      </c>
      <c r="N205" s="142">
        <f t="shared" si="63"/>
        <v>7.5999999999999998E-2</v>
      </c>
      <c r="O205" s="142">
        <f t="shared" si="64"/>
        <v>7.5999999999999998E-2</v>
      </c>
      <c r="P205" s="142">
        <f t="shared" si="65"/>
        <v>7.5999999999999998E-2</v>
      </c>
      <c r="Q205" s="219"/>
      <c r="R205" s="219"/>
      <c r="S205" s="219"/>
      <c r="T205" s="217"/>
      <c r="U205" s="217"/>
      <c r="V205" s="217"/>
      <c r="W205" s="22"/>
      <c r="X205" s="22"/>
      <c r="Y205" s="22"/>
    </row>
    <row r="206" spans="2:25" ht="15.75" customHeight="1" x14ac:dyDescent="0.25">
      <c r="B206" s="229" t="s">
        <v>133</v>
      </c>
      <c r="C206" s="210">
        <v>200</v>
      </c>
      <c r="D206" s="210">
        <v>200</v>
      </c>
      <c r="E206" s="210">
        <v>200</v>
      </c>
      <c r="F206" s="69" t="s">
        <v>134</v>
      </c>
      <c r="G206" s="148">
        <v>1000</v>
      </c>
      <c r="H206" s="145">
        <v>8.0000000000000002E-3</v>
      </c>
      <c r="I206" s="145">
        <v>8.0000000000000002E-3</v>
      </c>
      <c r="J206" s="145">
        <v>8.0000000000000002E-3</v>
      </c>
      <c r="K206" s="145">
        <v>8.0000000000000002E-3</v>
      </c>
      <c r="L206" s="145">
        <v>8.0000000000000002E-3</v>
      </c>
      <c r="M206" s="145">
        <v>8.0000000000000002E-3</v>
      </c>
      <c r="N206" s="142">
        <f t="shared" si="63"/>
        <v>8</v>
      </c>
      <c r="O206" s="142">
        <f t="shared" si="64"/>
        <v>8</v>
      </c>
      <c r="P206" s="142">
        <f t="shared" si="65"/>
        <v>8</v>
      </c>
      <c r="Q206" s="217">
        <f>SUM(N206:N208)</f>
        <v>15.219999999999999</v>
      </c>
      <c r="R206" s="217">
        <f>SUM(O206:O208)</f>
        <v>15.219999999999999</v>
      </c>
      <c r="S206" s="217">
        <f>SUM(P206:P208)</f>
        <v>15.219999999999999</v>
      </c>
      <c r="T206" s="217">
        <f>Q206+Q206*50%</f>
        <v>22.83</v>
      </c>
      <c r="U206" s="217">
        <f>R206+R206*50%</f>
        <v>22.83</v>
      </c>
      <c r="V206" s="217">
        <f>S206+S206*50%</f>
        <v>22.83</v>
      </c>
      <c r="W206" s="22"/>
      <c r="X206" s="22"/>
      <c r="Y206" s="22"/>
    </row>
    <row r="207" spans="2:25" ht="15.75" customHeight="1" x14ac:dyDescent="0.25">
      <c r="B207" s="220"/>
      <c r="C207" s="219"/>
      <c r="D207" s="219"/>
      <c r="E207" s="219"/>
      <c r="F207" s="3" t="s">
        <v>19</v>
      </c>
      <c r="G207" s="142">
        <v>435</v>
      </c>
      <c r="H207" s="8">
        <v>1.2E-2</v>
      </c>
      <c r="I207" s="8">
        <v>1.2E-2</v>
      </c>
      <c r="J207" s="8">
        <v>1.2E-2</v>
      </c>
      <c r="K207" s="8">
        <v>1.2E-2</v>
      </c>
      <c r="L207" s="8">
        <v>1.2E-2</v>
      </c>
      <c r="M207" s="8">
        <v>1.2E-2</v>
      </c>
      <c r="N207" s="142">
        <f t="shared" si="63"/>
        <v>5.22</v>
      </c>
      <c r="O207" s="142">
        <f t="shared" si="64"/>
        <v>5.22</v>
      </c>
      <c r="P207" s="142">
        <f t="shared" si="65"/>
        <v>5.22</v>
      </c>
      <c r="Q207" s="217"/>
      <c r="R207" s="217"/>
      <c r="S207" s="217"/>
      <c r="T207" s="217"/>
      <c r="U207" s="217"/>
      <c r="V207" s="217"/>
      <c r="W207" s="22"/>
      <c r="X207" s="22"/>
      <c r="Y207" s="22"/>
    </row>
    <row r="208" spans="2:25" ht="15.75" customHeight="1" thickBot="1" x14ac:dyDescent="0.3">
      <c r="B208" s="220"/>
      <c r="C208" s="219"/>
      <c r="D208" s="219"/>
      <c r="E208" s="219"/>
      <c r="F208" s="3" t="s">
        <v>20</v>
      </c>
      <c r="G208" s="142">
        <v>2000</v>
      </c>
      <c r="H208" s="141">
        <v>1E-3</v>
      </c>
      <c r="I208" s="141">
        <v>1E-3</v>
      </c>
      <c r="J208" s="141">
        <v>1E-3</v>
      </c>
      <c r="K208" s="141">
        <v>1E-3</v>
      </c>
      <c r="L208" s="141">
        <v>1E-3</v>
      </c>
      <c r="M208" s="141">
        <v>1E-3</v>
      </c>
      <c r="N208" s="142">
        <f t="shared" si="63"/>
        <v>2</v>
      </c>
      <c r="O208" s="142">
        <f t="shared" si="64"/>
        <v>2</v>
      </c>
      <c r="P208" s="142">
        <f t="shared" si="65"/>
        <v>2</v>
      </c>
      <c r="Q208" s="217"/>
      <c r="R208" s="217"/>
      <c r="S208" s="217"/>
      <c r="T208" s="217"/>
      <c r="U208" s="217"/>
      <c r="V208" s="217"/>
      <c r="W208" s="22"/>
      <c r="X208" s="22"/>
      <c r="Y208" s="22"/>
    </row>
    <row r="209" spans="2:25" ht="15.75" customHeight="1" thickBot="1" x14ac:dyDescent="0.3">
      <c r="B209" s="227" t="s">
        <v>128</v>
      </c>
      <c r="C209" s="222">
        <v>60</v>
      </c>
      <c r="D209" s="222">
        <v>80</v>
      </c>
      <c r="E209" s="266">
        <v>80</v>
      </c>
      <c r="F209" s="170" t="s">
        <v>125</v>
      </c>
      <c r="G209" s="142">
        <v>495</v>
      </c>
      <c r="H209" s="8">
        <v>3.3000000000000002E-2</v>
      </c>
      <c r="I209" s="8">
        <v>0.04</v>
      </c>
      <c r="J209" s="8">
        <v>0.04</v>
      </c>
      <c r="K209" s="8">
        <v>3.3000000000000002E-2</v>
      </c>
      <c r="L209" s="8">
        <v>0.04</v>
      </c>
      <c r="M209" s="8">
        <v>0.04</v>
      </c>
      <c r="N209" s="142">
        <f t="shared" si="63"/>
        <v>16.335000000000001</v>
      </c>
      <c r="O209" s="142">
        <f t="shared" si="64"/>
        <v>19.8</v>
      </c>
      <c r="P209" s="142">
        <f t="shared" si="65"/>
        <v>19.8</v>
      </c>
      <c r="Q209" s="208">
        <f>SUM(N209:N217)</f>
        <v>87.655000000000001</v>
      </c>
      <c r="R209" s="208">
        <f>SUM(O209:O217)</f>
        <v>114.633</v>
      </c>
      <c r="S209" s="208">
        <f>SUM(P209:P217)</f>
        <v>114.633</v>
      </c>
      <c r="T209" s="208">
        <f>Q209+Q209*50%</f>
        <v>131.48250000000002</v>
      </c>
      <c r="U209" s="208">
        <f>R209+R209*50%</f>
        <v>171.9495</v>
      </c>
      <c r="V209" s="208">
        <f>S209+S209*50%</f>
        <v>171.9495</v>
      </c>
      <c r="W209" s="22"/>
      <c r="X209" s="22"/>
      <c r="Y209" s="22"/>
    </row>
    <row r="210" spans="2:25" ht="15.75" customHeight="1" thickBot="1" x14ac:dyDescent="0.3">
      <c r="B210" s="228"/>
      <c r="C210" s="209"/>
      <c r="D210" s="209"/>
      <c r="E210" s="267"/>
      <c r="F210" s="170" t="s">
        <v>19</v>
      </c>
      <c r="G210" s="142">
        <v>435</v>
      </c>
      <c r="H210" s="8">
        <v>3.0000000000000001E-3</v>
      </c>
      <c r="I210" s="8">
        <v>4.0000000000000001E-3</v>
      </c>
      <c r="J210" s="8">
        <v>4.0000000000000001E-3</v>
      </c>
      <c r="K210" s="8">
        <v>3.0000000000000001E-3</v>
      </c>
      <c r="L210" s="8">
        <v>4.0000000000000001E-3</v>
      </c>
      <c r="M210" s="8">
        <v>4.0000000000000001E-3</v>
      </c>
      <c r="N210" s="142">
        <f t="shared" si="63"/>
        <v>1.3049999999999999</v>
      </c>
      <c r="O210" s="142">
        <f t="shared" si="64"/>
        <v>1.74</v>
      </c>
      <c r="P210" s="142">
        <f t="shared" si="65"/>
        <v>1.74</v>
      </c>
      <c r="Q210" s="212"/>
      <c r="R210" s="212"/>
      <c r="S210" s="212"/>
      <c r="T210" s="212"/>
      <c r="U210" s="212"/>
      <c r="V210" s="212"/>
      <c r="W210" s="22"/>
      <c r="X210" s="22"/>
      <c r="Y210" s="22"/>
    </row>
    <row r="211" spans="2:25" ht="16.5" thickBot="1" x14ac:dyDescent="0.3">
      <c r="B211" s="228"/>
      <c r="C211" s="209"/>
      <c r="D211" s="209"/>
      <c r="E211" s="267"/>
      <c r="F211" s="170" t="s">
        <v>129</v>
      </c>
      <c r="G211" s="142">
        <v>5028</v>
      </c>
      <c r="H211" s="8">
        <v>2E-3</v>
      </c>
      <c r="I211" s="8">
        <v>3.0000000000000001E-3</v>
      </c>
      <c r="J211" s="8">
        <v>3.0000000000000001E-3</v>
      </c>
      <c r="K211" s="8">
        <v>2E-3</v>
      </c>
      <c r="L211" s="8">
        <v>3.0000000000000001E-3</v>
      </c>
      <c r="M211" s="8">
        <v>3.0000000000000001E-3</v>
      </c>
      <c r="N211" s="142">
        <f t="shared" si="63"/>
        <v>10.056000000000001</v>
      </c>
      <c r="O211" s="142">
        <f t="shared" si="64"/>
        <v>15.084</v>
      </c>
      <c r="P211" s="142">
        <f t="shared" si="65"/>
        <v>15.084</v>
      </c>
      <c r="Q211" s="212"/>
      <c r="R211" s="212"/>
      <c r="S211" s="212"/>
      <c r="T211" s="212"/>
      <c r="U211" s="212"/>
      <c r="V211" s="212"/>
      <c r="W211" s="22"/>
      <c r="X211" s="22"/>
      <c r="Y211" s="22"/>
    </row>
    <row r="212" spans="2:25" ht="16.5" thickBot="1" x14ac:dyDescent="0.3">
      <c r="B212" s="228"/>
      <c r="C212" s="209"/>
      <c r="D212" s="209"/>
      <c r="E212" s="267"/>
      <c r="F212" s="170" t="s">
        <v>118</v>
      </c>
      <c r="G212" s="142">
        <v>50</v>
      </c>
      <c r="H212" s="8">
        <v>2E-3</v>
      </c>
      <c r="I212" s="8">
        <v>3.0000000000000001E-3</v>
      </c>
      <c r="J212" s="8">
        <v>3.0000000000000001E-3</v>
      </c>
      <c r="K212" s="8">
        <v>2E-3</v>
      </c>
      <c r="L212" s="8">
        <v>3.0000000000000001E-3</v>
      </c>
      <c r="M212" s="8">
        <v>3.0000000000000001E-3</v>
      </c>
      <c r="N212" s="142">
        <f t="shared" si="63"/>
        <v>0.1</v>
      </c>
      <c r="O212" s="142">
        <f t="shared" si="64"/>
        <v>0.15</v>
      </c>
      <c r="P212" s="142">
        <f t="shared" si="65"/>
        <v>0.15</v>
      </c>
      <c r="Q212" s="212"/>
      <c r="R212" s="212"/>
      <c r="S212" s="212"/>
      <c r="T212" s="212"/>
      <c r="U212" s="212"/>
      <c r="V212" s="212"/>
      <c r="W212" s="22"/>
      <c r="X212" s="22"/>
      <c r="Y212" s="22"/>
    </row>
    <row r="213" spans="2:25" ht="16.5" thickBot="1" x14ac:dyDescent="0.3">
      <c r="B213" s="228"/>
      <c r="C213" s="209"/>
      <c r="D213" s="209"/>
      <c r="E213" s="267"/>
      <c r="F213" s="170" t="s">
        <v>10</v>
      </c>
      <c r="G213" s="142">
        <v>76</v>
      </c>
      <c r="H213" s="8">
        <v>1E-3</v>
      </c>
      <c r="I213" s="8">
        <v>1E-3</v>
      </c>
      <c r="J213" s="8">
        <v>1E-3</v>
      </c>
      <c r="K213" s="8">
        <v>1E-3</v>
      </c>
      <c r="L213" s="8">
        <v>1E-3</v>
      </c>
      <c r="M213" s="8">
        <v>1E-3</v>
      </c>
      <c r="N213" s="142">
        <f t="shared" si="63"/>
        <v>7.5999999999999998E-2</v>
      </c>
      <c r="O213" s="142">
        <f t="shared" si="64"/>
        <v>7.5999999999999998E-2</v>
      </c>
      <c r="P213" s="142">
        <f t="shared" si="65"/>
        <v>7.5999999999999998E-2</v>
      </c>
      <c r="Q213" s="212"/>
      <c r="R213" s="212"/>
      <c r="S213" s="212"/>
      <c r="T213" s="212"/>
      <c r="U213" s="212"/>
      <c r="V213" s="212"/>
      <c r="W213" s="22"/>
      <c r="X213" s="22"/>
      <c r="Y213" s="22"/>
    </row>
    <row r="214" spans="2:25" ht="16.5" thickBot="1" x14ac:dyDescent="0.3">
      <c r="B214" s="228"/>
      <c r="C214" s="209"/>
      <c r="D214" s="209"/>
      <c r="E214" s="267"/>
      <c r="F214" s="170" t="s">
        <v>132</v>
      </c>
      <c r="G214" s="142">
        <v>2500</v>
      </c>
      <c r="H214" s="8">
        <v>1E-3</v>
      </c>
      <c r="I214" s="8">
        <v>1E-3</v>
      </c>
      <c r="J214" s="8">
        <v>1E-3</v>
      </c>
      <c r="K214" s="8">
        <v>1E-3</v>
      </c>
      <c r="L214" s="8">
        <v>1E-3</v>
      </c>
      <c r="M214" s="8">
        <v>1E-3</v>
      </c>
      <c r="N214" s="142">
        <f t="shared" si="63"/>
        <v>2.5</v>
      </c>
      <c r="O214" s="142">
        <f t="shared" si="64"/>
        <v>2.5</v>
      </c>
      <c r="P214" s="142">
        <f t="shared" si="65"/>
        <v>2.5</v>
      </c>
      <c r="Q214" s="212"/>
      <c r="R214" s="212"/>
      <c r="S214" s="212"/>
      <c r="T214" s="212"/>
      <c r="U214" s="212"/>
      <c r="V214" s="212"/>
      <c r="W214" s="22"/>
      <c r="X214" s="22"/>
      <c r="Y214" s="22"/>
    </row>
    <row r="215" spans="2:25" ht="16.5" thickBot="1" x14ac:dyDescent="0.3">
      <c r="B215" s="228"/>
      <c r="C215" s="209"/>
      <c r="D215" s="209"/>
      <c r="E215" s="267"/>
      <c r="F215" s="170" t="s">
        <v>126</v>
      </c>
      <c r="G215" s="142">
        <v>2000</v>
      </c>
      <c r="H215" s="8">
        <v>2.8000000000000001E-2</v>
      </c>
      <c r="I215" s="8">
        <v>3.6999999999999998E-2</v>
      </c>
      <c r="J215" s="8">
        <v>3.6999999999999998E-2</v>
      </c>
      <c r="K215" s="8">
        <v>2.8000000000000001E-2</v>
      </c>
      <c r="L215" s="8">
        <v>3.6999999999999998E-2</v>
      </c>
      <c r="M215" s="8">
        <v>3.6999999999999998E-2</v>
      </c>
      <c r="N215" s="142">
        <f t="shared" si="63"/>
        <v>56</v>
      </c>
      <c r="O215" s="142">
        <f t="shared" si="64"/>
        <v>74</v>
      </c>
      <c r="P215" s="142">
        <f t="shared" si="65"/>
        <v>74</v>
      </c>
      <c r="Q215" s="212"/>
      <c r="R215" s="212"/>
      <c r="S215" s="212"/>
      <c r="T215" s="212"/>
      <c r="U215" s="212"/>
      <c r="V215" s="212"/>
      <c r="W215" s="22"/>
      <c r="X215" s="22"/>
      <c r="Y215" s="22"/>
    </row>
    <row r="216" spans="2:25" ht="16.5" thickBot="1" x14ac:dyDescent="0.3">
      <c r="B216" s="228"/>
      <c r="C216" s="209"/>
      <c r="D216" s="209"/>
      <c r="E216" s="267"/>
      <c r="F216" s="170" t="s">
        <v>127</v>
      </c>
      <c r="G216" s="142">
        <v>2000</v>
      </c>
      <c r="H216" s="171">
        <v>2.9999999999999997E-4</v>
      </c>
      <c r="I216" s="171">
        <v>2.9999999999999997E-4</v>
      </c>
      <c r="J216" s="171">
        <v>2.9999999999999997E-4</v>
      </c>
      <c r="K216" s="171">
        <v>2.9999999999999997E-4</v>
      </c>
      <c r="L216" s="171">
        <v>2.9999999999999997E-4</v>
      </c>
      <c r="M216" s="171">
        <v>2.9999999999999997E-4</v>
      </c>
      <c r="N216" s="142">
        <f t="shared" si="63"/>
        <v>0.6</v>
      </c>
      <c r="O216" s="142">
        <f t="shared" si="64"/>
        <v>0.6</v>
      </c>
      <c r="P216" s="142">
        <f t="shared" si="65"/>
        <v>0.6</v>
      </c>
      <c r="Q216" s="212"/>
      <c r="R216" s="212"/>
      <c r="S216" s="212"/>
      <c r="T216" s="212"/>
      <c r="U216" s="212"/>
      <c r="V216" s="212"/>
      <c r="W216" s="22"/>
      <c r="X216" s="22"/>
      <c r="Y216" s="22"/>
    </row>
    <row r="217" spans="2:25" ht="15.75" customHeight="1" thickBot="1" x14ac:dyDescent="0.3">
      <c r="B217" s="229"/>
      <c r="C217" s="210"/>
      <c r="D217" s="210"/>
      <c r="E217" s="268"/>
      <c r="F217" s="170" t="s">
        <v>13</v>
      </c>
      <c r="G217" s="142">
        <v>683</v>
      </c>
      <c r="H217" s="8">
        <v>1E-3</v>
      </c>
      <c r="I217" s="8">
        <v>1E-3</v>
      </c>
      <c r="J217" s="8">
        <v>1E-3</v>
      </c>
      <c r="K217" s="8">
        <v>1E-3</v>
      </c>
      <c r="L217" s="8">
        <v>1E-3</v>
      </c>
      <c r="M217" s="8">
        <v>1E-3</v>
      </c>
      <c r="N217" s="142">
        <f t="shared" si="63"/>
        <v>0.68300000000000005</v>
      </c>
      <c r="O217" s="142">
        <f t="shared" si="64"/>
        <v>0.68300000000000005</v>
      </c>
      <c r="P217" s="142">
        <f t="shared" si="65"/>
        <v>0.68300000000000005</v>
      </c>
      <c r="Q217" s="218"/>
      <c r="R217" s="218"/>
      <c r="S217" s="218"/>
      <c r="T217" s="218"/>
      <c r="U217" s="218"/>
      <c r="V217" s="218"/>
      <c r="W217" s="22"/>
      <c r="X217" s="22"/>
      <c r="Y217" s="22"/>
    </row>
    <row r="218" spans="2:25" ht="15.75" x14ac:dyDescent="0.25">
      <c r="B218" s="12" t="s">
        <v>14</v>
      </c>
      <c r="C218" s="141">
        <v>20</v>
      </c>
      <c r="D218" s="141">
        <v>35</v>
      </c>
      <c r="E218" s="141">
        <v>40</v>
      </c>
      <c r="F218" s="152" t="s">
        <v>14</v>
      </c>
      <c r="G218" s="142">
        <v>594</v>
      </c>
      <c r="H218" s="8">
        <v>0.02</v>
      </c>
      <c r="I218" s="141">
        <v>3.5000000000000003E-2</v>
      </c>
      <c r="J218" s="8">
        <v>0.04</v>
      </c>
      <c r="K218" s="8">
        <v>0.02</v>
      </c>
      <c r="L218" s="141">
        <v>3.5000000000000003E-2</v>
      </c>
      <c r="M218" s="8">
        <v>0.04</v>
      </c>
      <c r="N218" s="142">
        <f t="shared" si="63"/>
        <v>11.88</v>
      </c>
      <c r="O218" s="142">
        <f t="shared" si="64"/>
        <v>20.790000000000003</v>
      </c>
      <c r="P218" s="142">
        <f t="shared" si="65"/>
        <v>23.76</v>
      </c>
      <c r="Q218" s="142">
        <f>SUM(N218)</f>
        <v>11.88</v>
      </c>
      <c r="R218" s="142">
        <f>SUM(O218)</f>
        <v>20.790000000000003</v>
      </c>
      <c r="S218" s="142">
        <f>SUM(P218)</f>
        <v>23.76</v>
      </c>
      <c r="T218" s="142">
        <f>Q218+Q218*50%</f>
        <v>17.82</v>
      </c>
      <c r="U218" s="142">
        <f>R218+R218*50%</f>
        <v>31.185000000000002</v>
      </c>
      <c r="V218" s="142">
        <f>S218+S218*50%</f>
        <v>35.64</v>
      </c>
      <c r="W218" s="22"/>
      <c r="X218" s="22"/>
      <c r="Y218" s="22"/>
    </row>
    <row r="219" spans="2:25" ht="15.75" x14ac:dyDescent="0.25">
      <c r="B219" s="74"/>
      <c r="C219" s="74"/>
      <c r="D219" s="74"/>
      <c r="E219" s="74"/>
      <c r="F219" s="74"/>
      <c r="G219" s="75"/>
      <c r="H219" s="74"/>
      <c r="I219" s="74"/>
      <c r="J219" s="74"/>
      <c r="K219" s="74"/>
      <c r="L219" s="74"/>
      <c r="M219" s="74"/>
      <c r="N219" s="27"/>
      <c r="O219" s="27"/>
      <c r="P219" s="27"/>
      <c r="Q219" s="24">
        <f t="shared" ref="Q219:V219" si="66">SUM(Q200:Q218)</f>
        <v>435.80700000000002</v>
      </c>
      <c r="R219" s="24">
        <f t="shared" si="66"/>
        <v>628.15800000000002</v>
      </c>
      <c r="S219" s="24">
        <f t="shared" si="66"/>
        <v>784.67</v>
      </c>
      <c r="T219" s="24">
        <f t="shared" si="66"/>
        <v>653.71050000000002</v>
      </c>
      <c r="U219" s="24">
        <f t="shared" si="66"/>
        <v>942.23700000000008</v>
      </c>
      <c r="V219" s="24">
        <f t="shared" si="66"/>
        <v>1177.0050000000001</v>
      </c>
      <c r="W219" s="22"/>
      <c r="X219" s="22"/>
      <c r="Y219" s="22"/>
    </row>
    <row r="220" spans="2:25" ht="15.75" customHeight="1" x14ac:dyDescent="0.25">
      <c r="W220" s="22"/>
      <c r="X220" s="22"/>
      <c r="Y220" s="22"/>
    </row>
    <row r="221" spans="2:25" ht="15.75" x14ac:dyDescent="0.25">
      <c r="B221" s="26" t="s">
        <v>38</v>
      </c>
      <c r="C221" s="26"/>
      <c r="D221" s="26"/>
      <c r="E221" s="26"/>
      <c r="F221" s="26"/>
      <c r="G221" s="27"/>
      <c r="H221" s="26"/>
      <c r="I221" s="26"/>
      <c r="J221" s="26"/>
      <c r="K221" s="26"/>
      <c r="L221" s="26"/>
      <c r="M221" s="26"/>
      <c r="N221" s="27"/>
      <c r="O221" s="27"/>
      <c r="P221" s="27"/>
      <c r="Q221" s="28"/>
      <c r="R221" s="28"/>
      <c r="S221" s="28"/>
      <c r="T221" s="27"/>
      <c r="U221" s="27"/>
      <c r="V221" s="27"/>
      <c r="W221" s="22"/>
      <c r="X221" s="22"/>
      <c r="Y221" s="22"/>
    </row>
    <row r="222" spans="2:25" ht="15.75" customHeight="1" x14ac:dyDescent="0.25">
      <c r="B222" s="230" t="s">
        <v>123</v>
      </c>
      <c r="C222" s="222">
        <v>60</v>
      </c>
      <c r="D222" s="222">
        <v>100</v>
      </c>
      <c r="E222" s="222">
        <v>100</v>
      </c>
      <c r="F222" s="3" t="s">
        <v>16</v>
      </c>
      <c r="G222" s="175">
        <v>177</v>
      </c>
      <c r="H222" s="179">
        <v>6.5000000000000002E-2</v>
      </c>
      <c r="I222" s="179">
        <v>0.108</v>
      </c>
      <c r="J222" s="179">
        <v>0.108</v>
      </c>
      <c r="K222" s="179">
        <v>5.1999999999999998E-2</v>
      </c>
      <c r="L222" s="179">
        <v>8.5999999999999993E-2</v>
      </c>
      <c r="M222" s="179">
        <v>8.5999999999999993E-2</v>
      </c>
      <c r="N222" s="175">
        <f t="shared" ref="N222:N237" si="67">H222*G222</f>
        <v>11.505000000000001</v>
      </c>
      <c r="O222" s="175">
        <f t="shared" ref="O222:O237" si="68">I222*G222</f>
        <v>19.116</v>
      </c>
      <c r="P222" s="175">
        <f t="shared" ref="P222:P237" si="69">J222*G222</f>
        <v>19.116</v>
      </c>
      <c r="Q222" s="208">
        <f>SUM(N222:N224)</f>
        <v>32.411999999999999</v>
      </c>
      <c r="R222" s="208">
        <f>SUM(O222:O224)</f>
        <v>48.357999999999997</v>
      </c>
      <c r="S222" s="208">
        <f>SUM(P222:P224)</f>
        <v>48.357999999999997</v>
      </c>
      <c r="T222" s="208">
        <f>Q222+Q222*50%</f>
        <v>48.617999999999995</v>
      </c>
      <c r="U222" s="208">
        <f>R222+R222*50%</f>
        <v>72.536999999999992</v>
      </c>
      <c r="V222" s="208">
        <f>S222+S222*50%</f>
        <v>72.536999999999992</v>
      </c>
      <c r="W222" s="22"/>
      <c r="X222" s="22"/>
      <c r="Y222" s="22"/>
    </row>
    <row r="223" spans="2:25" ht="15.75" x14ac:dyDescent="0.25">
      <c r="B223" s="231"/>
      <c r="C223" s="209"/>
      <c r="D223" s="209"/>
      <c r="E223" s="209"/>
      <c r="F223" s="3" t="s">
        <v>71</v>
      </c>
      <c r="G223" s="175">
        <v>5603</v>
      </c>
      <c r="H223" s="179">
        <v>3.0000000000000001E-3</v>
      </c>
      <c r="I223" s="179">
        <v>4.0000000000000001E-3</v>
      </c>
      <c r="J223" s="179">
        <v>4.0000000000000001E-3</v>
      </c>
      <c r="K223" s="179">
        <v>3.0000000000000001E-3</v>
      </c>
      <c r="L223" s="179">
        <v>4.0000000000000001E-3</v>
      </c>
      <c r="M223" s="179">
        <v>4.0000000000000001E-3</v>
      </c>
      <c r="N223" s="175">
        <f t="shared" si="67"/>
        <v>16.809000000000001</v>
      </c>
      <c r="O223" s="175">
        <f t="shared" si="68"/>
        <v>22.411999999999999</v>
      </c>
      <c r="P223" s="175">
        <f t="shared" si="69"/>
        <v>22.411999999999999</v>
      </c>
      <c r="Q223" s="212"/>
      <c r="R223" s="212"/>
      <c r="S223" s="212"/>
      <c r="T223" s="212"/>
      <c r="U223" s="212"/>
      <c r="V223" s="212"/>
      <c r="W223" s="22"/>
      <c r="X223" s="22"/>
      <c r="Y223" s="22"/>
    </row>
    <row r="224" spans="2:25" ht="18" customHeight="1" thickBot="1" x14ac:dyDescent="0.3">
      <c r="B224" s="232"/>
      <c r="C224" s="262"/>
      <c r="D224" s="262"/>
      <c r="E224" s="262"/>
      <c r="F224" s="3" t="s">
        <v>13</v>
      </c>
      <c r="G224" s="175">
        <v>683</v>
      </c>
      <c r="H224" s="179">
        <v>6.0000000000000001E-3</v>
      </c>
      <c r="I224" s="179">
        <v>0.01</v>
      </c>
      <c r="J224" s="179">
        <v>0.01</v>
      </c>
      <c r="K224" s="179">
        <v>6.0000000000000001E-3</v>
      </c>
      <c r="L224" s="179">
        <v>0.01</v>
      </c>
      <c r="M224" s="179">
        <v>0.01</v>
      </c>
      <c r="N224" s="175">
        <f t="shared" si="67"/>
        <v>4.0979999999999999</v>
      </c>
      <c r="O224" s="175">
        <f t="shared" si="68"/>
        <v>6.83</v>
      </c>
      <c r="P224" s="175">
        <f t="shared" si="69"/>
        <v>6.83</v>
      </c>
      <c r="Q224" s="218"/>
      <c r="R224" s="218"/>
      <c r="S224" s="218"/>
      <c r="T224" s="218"/>
      <c r="U224" s="218"/>
      <c r="V224" s="218"/>
      <c r="W224" s="22"/>
      <c r="X224" s="22"/>
      <c r="Y224" s="22"/>
    </row>
    <row r="225" spans="2:25" ht="63" x14ac:dyDescent="0.25">
      <c r="B225" s="227" t="s">
        <v>81</v>
      </c>
      <c r="C225" s="261">
        <v>200</v>
      </c>
      <c r="D225" s="261">
        <v>200</v>
      </c>
      <c r="E225" s="269">
        <v>250</v>
      </c>
      <c r="F225" s="68" t="s">
        <v>150</v>
      </c>
      <c r="G225" s="38">
        <v>2000</v>
      </c>
      <c r="H225" s="9">
        <v>0.16</v>
      </c>
      <c r="I225" s="9">
        <v>0.16</v>
      </c>
      <c r="J225" s="9">
        <v>0.21299999999999999</v>
      </c>
      <c r="K225" s="9">
        <v>0.109</v>
      </c>
      <c r="L225" s="9">
        <v>0.109</v>
      </c>
      <c r="M225" s="9">
        <v>0.14499999999999999</v>
      </c>
      <c r="N225" s="175">
        <f t="shared" si="67"/>
        <v>320</v>
      </c>
      <c r="O225" s="175">
        <f t="shared" si="68"/>
        <v>320</v>
      </c>
      <c r="P225" s="175">
        <f t="shared" si="69"/>
        <v>426</v>
      </c>
      <c r="Q225" s="208">
        <f>SUM(N225:N232)</f>
        <v>357.07780000000002</v>
      </c>
      <c r="R225" s="208">
        <f>SUM(O225:O232)</f>
        <v>357.07780000000002</v>
      </c>
      <c r="S225" s="208">
        <f>SUM(P225:P232)</f>
        <v>470.12570000000005</v>
      </c>
      <c r="T225" s="208">
        <f>Q225+Q225*50%</f>
        <v>535.61670000000004</v>
      </c>
      <c r="U225" s="208">
        <f>R225+R225*50%</f>
        <v>535.61670000000004</v>
      </c>
      <c r="V225" s="208">
        <f>S225+S225*50%</f>
        <v>705.18855000000008</v>
      </c>
      <c r="W225" s="22"/>
      <c r="X225" s="22"/>
      <c r="Y225" s="22"/>
    </row>
    <row r="226" spans="2:25" ht="15.75" x14ac:dyDescent="0.25">
      <c r="B226" s="228"/>
      <c r="C226" s="209"/>
      <c r="D226" s="209"/>
      <c r="E226" s="234"/>
      <c r="F226" s="3" t="s">
        <v>13</v>
      </c>
      <c r="G226" s="175">
        <v>683</v>
      </c>
      <c r="H226" s="10">
        <v>5.0000000000000001E-3</v>
      </c>
      <c r="I226" s="10">
        <v>5.0000000000000001E-3</v>
      </c>
      <c r="J226" s="10">
        <v>6.0000000000000001E-3</v>
      </c>
      <c r="K226" s="10">
        <v>5.0000000000000001E-3</v>
      </c>
      <c r="L226" s="10">
        <v>5.0000000000000001E-3</v>
      </c>
      <c r="M226" s="10">
        <v>6.0000000000000001E-3</v>
      </c>
      <c r="N226" s="175">
        <f t="shared" si="67"/>
        <v>3.415</v>
      </c>
      <c r="O226" s="175">
        <f t="shared" si="68"/>
        <v>3.415</v>
      </c>
      <c r="P226" s="175">
        <f t="shared" si="69"/>
        <v>4.0979999999999999</v>
      </c>
      <c r="Q226" s="212"/>
      <c r="R226" s="212"/>
      <c r="S226" s="212"/>
      <c r="T226" s="212"/>
      <c r="U226" s="212"/>
      <c r="V226" s="212"/>
      <c r="W226" s="22"/>
      <c r="X226" s="22"/>
      <c r="Y226" s="22"/>
    </row>
    <row r="227" spans="2:25" ht="15.75" x14ac:dyDescent="0.25">
      <c r="B227" s="228"/>
      <c r="C227" s="209"/>
      <c r="D227" s="209"/>
      <c r="E227" s="234"/>
      <c r="F227" s="3" t="s">
        <v>17</v>
      </c>
      <c r="G227" s="175">
        <v>211</v>
      </c>
      <c r="H227" s="8">
        <v>0.107</v>
      </c>
      <c r="I227" s="8">
        <v>0.107</v>
      </c>
      <c r="J227" s="8">
        <v>0.128</v>
      </c>
      <c r="K227" s="8">
        <v>0.08</v>
      </c>
      <c r="L227" s="8">
        <v>0.08</v>
      </c>
      <c r="M227" s="8">
        <v>9.6000000000000002E-2</v>
      </c>
      <c r="N227" s="175">
        <f t="shared" si="67"/>
        <v>22.576999999999998</v>
      </c>
      <c r="O227" s="175">
        <f t="shared" si="68"/>
        <v>22.576999999999998</v>
      </c>
      <c r="P227" s="175">
        <f t="shared" si="69"/>
        <v>27.007999999999999</v>
      </c>
      <c r="Q227" s="212"/>
      <c r="R227" s="212"/>
      <c r="S227" s="212"/>
      <c r="T227" s="212"/>
      <c r="U227" s="212"/>
      <c r="V227" s="212"/>
      <c r="W227" s="22"/>
      <c r="X227" s="22"/>
      <c r="Y227" s="22"/>
    </row>
    <row r="228" spans="2:25" ht="15.75" x14ac:dyDescent="0.25">
      <c r="B228" s="228"/>
      <c r="C228" s="209"/>
      <c r="D228" s="209"/>
      <c r="E228" s="234"/>
      <c r="F228" s="3" t="s">
        <v>16</v>
      </c>
      <c r="G228" s="175">
        <v>177</v>
      </c>
      <c r="H228" s="8">
        <v>2.1999999999999999E-2</v>
      </c>
      <c r="I228" s="8">
        <v>2.1999999999999999E-2</v>
      </c>
      <c r="J228" s="8">
        <v>2.5999999999999999E-2</v>
      </c>
      <c r="K228" s="8">
        <v>1.7999999999999999E-2</v>
      </c>
      <c r="L228" s="8">
        <v>1.7999999999999999E-2</v>
      </c>
      <c r="M228" s="8">
        <v>2.1000000000000001E-2</v>
      </c>
      <c r="N228" s="175">
        <f t="shared" si="67"/>
        <v>3.8939999999999997</v>
      </c>
      <c r="O228" s="175">
        <f t="shared" si="68"/>
        <v>3.8939999999999997</v>
      </c>
      <c r="P228" s="175">
        <f t="shared" si="69"/>
        <v>4.6019999999999994</v>
      </c>
      <c r="Q228" s="212"/>
      <c r="R228" s="212"/>
      <c r="S228" s="212"/>
      <c r="T228" s="212"/>
      <c r="U228" s="212"/>
      <c r="V228" s="212"/>
      <c r="W228" s="22"/>
      <c r="X228" s="22"/>
      <c r="Y228" s="22"/>
    </row>
    <row r="229" spans="2:25" ht="15.75" x14ac:dyDescent="0.25">
      <c r="B229" s="228"/>
      <c r="C229" s="209"/>
      <c r="D229" s="209"/>
      <c r="E229" s="234"/>
      <c r="F229" s="3" t="s">
        <v>11</v>
      </c>
      <c r="G229" s="175">
        <v>133</v>
      </c>
      <c r="H229" s="179">
        <v>1.2E-2</v>
      </c>
      <c r="I229" s="179">
        <v>1.2E-2</v>
      </c>
      <c r="J229" s="8">
        <v>1.4E-2</v>
      </c>
      <c r="K229" s="8">
        <v>0.01</v>
      </c>
      <c r="L229" s="8">
        <v>0.01</v>
      </c>
      <c r="M229" s="8">
        <v>1.2E-2</v>
      </c>
      <c r="N229" s="175">
        <f t="shared" si="67"/>
        <v>1.5960000000000001</v>
      </c>
      <c r="O229" s="175">
        <f t="shared" si="68"/>
        <v>1.5960000000000001</v>
      </c>
      <c r="P229" s="175">
        <f t="shared" si="69"/>
        <v>1.8620000000000001</v>
      </c>
      <c r="Q229" s="212"/>
      <c r="R229" s="212"/>
      <c r="S229" s="212"/>
      <c r="T229" s="212"/>
      <c r="U229" s="212"/>
      <c r="V229" s="212"/>
      <c r="W229" s="22"/>
      <c r="X229" s="22"/>
      <c r="Y229" s="22"/>
    </row>
    <row r="230" spans="2:25" ht="15.75" x14ac:dyDescent="0.25">
      <c r="B230" s="228"/>
      <c r="C230" s="209"/>
      <c r="D230" s="209"/>
      <c r="E230" s="234"/>
      <c r="F230" s="3" t="s">
        <v>18</v>
      </c>
      <c r="G230" s="175">
        <v>900</v>
      </c>
      <c r="H230" s="179">
        <v>6.0000000000000001E-3</v>
      </c>
      <c r="I230" s="179">
        <v>6.0000000000000001E-3</v>
      </c>
      <c r="J230" s="179">
        <v>7.0000000000000001E-3</v>
      </c>
      <c r="K230" s="179">
        <v>6.0000000000000001E-3</v>
      </c>
      <c r="L230" s="179">
        <v>6.0000000000000001E-3</v>
      </c>
      <c r="M230" s="179">
        <v>7.0000000000000001E-3</v>
      </c>
      <c r="N230" s="175">
        <f t="shared" si="67"/>
        <v>5.4</v>
      </c>
      <c r="O230" s="175">
        <f t="shared" si="68"/>
        <v>5.4</v>
      </c>
      <c r="P230" s="175">
        <f t="shared" si="69"/>
        <v>6.3</v>
      </c>
      <c r="Q230" s="212"/>
      <c r="R230" s="212"/>
      <c r="S230" s="212"/>
      <c r="T230" s="212"/>
      <c r="U230" s="212"/>
      <c r="V230" s="212"/>
      <c r="W230" s="22"/>
      <c r="X230" s="22"/>
      <c r="Y230" s="22"/>
    </row>
    <row r="231" spans="2:25" ht="15.75" x14ac:dyDescent="0.25">
      <c r="B231" s="228"/>
      <c r="C231" s="209"/>
      <c r="D231" s="209"/>
      <c r="E231" s="234"/>
      <c r="F231" s="51" t="s">
        <v>64</v>
      </c>
      <c r="G231" s="175">
        <v>59.9</v>
      </c>
      <c r="H231" s="179">
        <v>2E-3</v>
      </c>
      <c r="I231" s="179">
        <v>2E-3</v>
      </c>
      <c r="J231" s="179">
        <v>3.0000000000000001E-3</v>
      </c>
      <c r="K231" s="179">
        <v>2E-3</v>
      </c>
      <c r="L231" s="179">
        <v>2E-3</v>
      </c>
      <c r="M231" s="179">
        <v>3.0000000000000001E-3</v>
      </c>
      <c r="N231" s="175">
        <f t="shared" si="67"/>
        <v>0.1198</v>
      </c>
      <c r="O231" s="175">
        <f t="shared" si="68"/>
        <v>0.1198</v>
      </c>
      <c r="P231" s="175">
        <f t="shared" si="69"/>
        <v>0.1797</v>
      </c>
      <c r="Q231" s="212"/>
      <c r="R231" s="212"/>
      <c r="S231" s="212"/>
      <c r="T231" s="212"/>
      <c r="U231" s="212"/>
      <c r="V231" s="212"/>
      <c r="W231" s="22"/>
      <c r="X231" s="22"/>
      <c r="Y231" s="22"/>
    </row>
    <row r="232" spans="2:25" ht="16.5" thickBot="1" x14ac:dyDescent="0.3">
      <c r="B232" s="229"/>
      <c r="C232" s="262"/>
      <c r="D232" s="262"/>
      <c r="E232" s="270"/>
      <c r="F232" s="39" t="s">
        <v>10</v>
      </c>
      <c r="G232" s="40">
        <v>76</v>
      </c>
      <c r="H232" s="181">
        <v>1E-3</v>
      </c>
      <c r="I232" s="181">
        <v>1E-3</v>
      </c>
      <c r="J232" s="181">
        <v>1E-3</v>
      </c>
      <c r="K232" s="181">
        <v>1E-3</v>
      </c>
      <c r="L232" s="181">
        <v>1E-3</v>
      </c>
      <c r="M232" s="181">
        <v>1E-3</v>
      </c>
      <c r="N232" s="175">
        <f t="shared" si="67"/>
        <v>7.5999999999999998E-2</v>
      </c>
      <c r="O232" s="175">
        <f t="shared" si="68"/>
        <v>7.5999999999999998E-2</v>
      </c>
      <c r="P232" s="175">
        <f t="shared" si="69"/>
        <v>7.5999999999999998E-2</v>
      </c>
      <c r="Q232" s="218"/>
      <c r="R232" s="218"/>
      <c r="S232" s="218"/>
      <c r="T232" s="218"/>
      <c r="U232" s="218"/>
      <c r="V232" s="218"/>
      <c r="W232" s="22"/>
      <c r="X232" s="22"/>
      <c r="Y232" s="22"/>
    </row>
    <row r="233" spans="2:25" ht="15.75" x14ac:dyDescent="0.25">
      <c r="B233" s="227" t="s">
        <v>146</v>
      </c>
      <c r="C233" s="222">
        <v>200</v>
      </c>
      <c r="D233" s="222">
        <v>200</v>
      </c>
      <c r="E233" s="222">
        <v>200</v>
      </c>
      <c r="F233" s="140" t="s">
        <v>147</v>
      </c>
      <c r="G233" s="142">
        <v>5366</v>
      </c>
      <c r="H233" s="141">
        <v>1E-3</v>
      </c>
      <c r="I233" s="141">
        <v>1E-3</v>
      </c>
      <c r="J233" s="141">
        <v>1E-3</v>
      </c>
      <c r="K233" s="141">
        <v>1E-3</v>
      </c>
      <c r="L233" s="141">
        <v>1E-3</v>
      </c>
      <c r="M233" s="141">
        <v>1E-3</v>
      </c>
      <c r="N233" s="142">
        <f t="shared" si="67"/>
        <v>5.3660000000000005</v>
      </c>
      <c r="O233" s="142">
        <f t="shared" si="68"/>
        <v>5.3660000000000005</v>
      </c>
      <c r="P233" s="142">
        <f t="shared" si="69"/>
        <v>5.3660000000000005</v>
      </c>
      <c r="Q233" s="208">
        <f>SUM(N233:N235)</f>
        <v>12.691000000000001</v>
      </c>
      <c r="R233" s="208">
        <f>SUM(O233:O235)</f>
        <v>12.691000000000001</v>
      </c>
      <c r="S233" s="208">
        <f>SUM(P233:P235)</f>
        <v>12.691000000000001</v>
      </c>
      <c r="T233" s="234">
        <f>Q233+Q233*50%</f>
        <v>19.0365</v>
      </c>
      <c r="U233" s="234">
        <f>R233+R233*50%</f>
        <v>19.0365</v>
      </c>
      <c r="V233" s="219">
        <f>S233+S233*50%</f>
        <v>19.0365</v>
      </c>
      <c r="W233" s="22"/>
      <c r="X233" s="22"/>
      <c r="Y233" s="22"/>
    </row>
    <row r="234" spans="2:25" ht="15.75" x14ac:dyDescent="0.25">
      <c r="B234" s="228"/>
      <c r="C234" s="209"/>
      <c r="D234" s="209"/>
      <c r="E234" s="209"/>
      <c r="F234" s="3" t="s">
        <v>19</v>
      </c>
      <c r="G234" s="142">
        <v>435</v>
      </c>
      <c r="H234" s="8">
        <v>1.4999999999999999E-2</v>
      </c>
      <c r="I234" s="8">
        <v>1.4999999999999999E-2</v>
      </c>
      <c r="J234" s="8">
        <v>1.4999999999999999E-2</v>
      </c>
      <c r="K234" s="8">
        <v>1.4999999999999999E-2</v>
      </c>
      <c r="L234" s="8">
        <v>1.4999999999999999E-2</v>
      </c>
      <c r="M234" s="8">
        <v>1.4999999999999999E-2</v>
      </c>
      <c r="N234" s="142">
        <f t="shared" si="67"/>
        <v>6.5249999999999995</v>
      </c>
      <c r="O234" s="142">
        <f t="shared" si="68"/>
        <v>6.5249999999999995</v>
      </c>
      <c r="P234" s="142">
        <f t="shared" si="69"/>
        <v>6.5249999999999995</v>
      </c>
      <c r="Q234" s="212"/>
      <c r="R234" s="212"/>
      <c r="S234" s="212"/>
      <c r="T234" s="234"/>
      <c r="U234" s="234"/>
      <c r="V234" s="219"/>
      <c r="W234" s="22"/>
      <c r="X234" s="22"/>
      <c r="Y234" s="22"/>
    </row>
    <row r="235" spans="2:25" ht="15.75" x14ac:dyDescent="0.25">
      <c r="B235" s="229"/>
      <c r="C235" s="210"/>
      <c r="D235" s="210"/>
      <c r="E235" s="210"/>
      <c r="F235" s="3" t="s">
        <v>135</v>
      </c>
      <c r="G235" s="142">
        <v>100</v>
      </c>
      <c r="H235" s="18">
        <v>8.0000000000000002E-3</v>
      </c>
      <c r="I235" s="18">
        <v>8.0000000000000002E-3</v>
      </c>
      <c r="J235" s="18">
        <v>8.0000000000000002E-3</v>
      </c>
      <c r="K235" s="18">
        <v>7.0000000000000001E-3</v>
      </c>
      <c r="L235" s="18">
        <v>7.0000000000000001E-3</v>
      </c>
      <c r="M235" s="18">
        <v>7.0000000000000001E-3</v>
      </c>
      <c r="N235" s="146">
        <f t="shared" si="67"/>
        <v>0.8</v>
      </c>
      <c r="O235" s="142">
        <f t="shared" si="68"/>
        <v>0.8</v>
      </c>
      <c r="P235" s="142">
        <f t="shared" si="69"/>
        <v>0.8</v>
      </c>
      <c r="Q235" s="218"/>
      <c r="R235" s="218"/>
      <c r="S235" s="218"/>
      <c r="T235" s="234"/>
      <c r="U235" s="234"/>
      <c r="V235" s="219"/>
      <c r="W235" s="22"/>
      <c r="X235" s="22"/>
      <c r="Y235" s="22"/>
    </row>
    <row r="236" spans="2:25" ht="15.75" x14ac:dyDescent="0.25">
      <c r="B236" s="3" t="s">
        <v>87</v>
      </c>
      <c r="C236" s="4">
        <v>100</v>
      </c>
      <c r="D236" s="4">
        <v>100</v>
      </c>
      <c r="E236" s="4">
        <v>100</v>
      </c>
      <c r="F236" s="3" t="s">
        <v>21</v>
      </c>
      <c r="G236" s="142">
        <v>780</v>
      </c>
      <c r="H236" s="8">
        <v>0.1</v>
      </c>
      <c r="I236" s="8">
        <v>0.1</v>
      </c>
      <c r="J236" s="8">
        <v>0.1</v>
      </c>
      <c r="K236" s="8">
        <v>0.1</v>
      </c>
      <c r="L236" s="8">
        <v>0.1</v>
      </c>
      <c r="M236" s="8">
        <v>0.1</v>
      </c>
      <c r="N236" s="142">
        <f t="shared" si="67"/>
        <v>78</v>
      </c>
      <c r="O236" s="142">
        <f t="shared" si="68"/>
        <v>78</v>
      </c>
      <c r="P236" s="142">
        <f t="shared" si="69"/>
        <v>78</v>
      </c>
      <c r="Q236" s="142">
        <f t="shared" ref="Q236:S237" si="70">SUM(N236)</f>
        <v>78</v>
      </c>
      <c r="R236" s="142">
        <f t="shared" si="70"/>
        <v>78</v>
      </c>
      <c r="S236" s="14">
        <f t="shared" si="70"/>
        <v>78</v>
      </c>
      <c r="T236" s="142">
        <f t="shared" ref="T236:V238" si="71">Q236+Q236*50%</f>
        <v>117</v>
      </c>
      <c r="U236" s="142">
        <f t="shared" si="71"/>
        <v>117</v>
      </c>
      <c r="V236" s="142">
        <f t="shared" si="71"/>
        <v>117</v>
      </c>
      <c r="W236" s="22"/>
      <c r="X236" s="22"/>
      <c r="Y236" s="22"/>
    </row>
    <row r="237" spans="2:25" ht="15.75" x14ac:dyDescent="0.25">
      <c r="B237" s="12" t="s">
        <v>14</v>
      </c>
      <c r="C237" s="141">
        <v>20</v>
      </c>
      <c r="D237" s="141">
        <v>35</v>
      </c>
      <c r="E237" s="141">
        <v>40</v>
      </c>
      <c r="F237" s="19" t="s">
        <v>14</v>
      </c>
      <c r="G237" s="142">
        <v>594</v>
      </c>
      <c r="H237" s="8">
        <v>0.02</v>
      </c>
      <c r="I237" s="141">
        <v>3.5000000000000003E-2</v>
      </c>
      <c r="J237" s="8">
        <v>0.04</v>
      </c>
      <c r="K237" s="8">
        <v>0.02</v>
      </c>
      <c r="L237" s="8">
        <v>3.5000000000000003E-2</v>
      </c>
      <c r="M237" s="8">
        <v>0.04</v>
      </c>
      <c r="N237" s="142">
        <f t="shared" si="67"/>
        <v>11.88</v>
      </c>
      <c r="O237" s="142">
        <f t="shared" si="68"/>
        <v>20.790000000000003</v>
      </c>
      <c r="P237" s="142">
        <f t="shared" si="69"/>
        <v>23.76</v>
      </c>
      <c r="Q237" s="142">
        <f t="shared" si="70"/>
        <v>11.88</v>
      </c>
      <c r="R237" s="142">
        <f t="shared" si="70"/>
        <v>20.790000000000003</v>
      </c>
      <c r="S237" s="14">
        <f t="shared" si="70"/>
        <v>23.76</v>
      </c>
      <c r="T237" s="142">
        <f t="shared" si="71"/>
        <v>17.82</v>
      </c>
      <c r="U237" s="142">
        <f t="shared" si="71"/>
        <v>31.185000000000002</v>
      </c>
      <c r="V237" s="142">
        <f t="shared" si="71"/>
        <v>35.64</v>
      </c>
      <c r="W237" s="22"/>
      <c r="X237" s="22"/>
      <c r="Y237" s="22"/>
    </row>
    <row r="238" spans="2:25" ht="15.75" x14ac:dyDescent="0.25">
      <c r="B238" s="26"/>
      <c r="C238" s="26"/>
      <c r="D238" s="26"/>
      <c r="E238" s="26"/>
      <c r="F238" s="26"/>
      <c r="G238" s="27"/>
      <c r="H238" s="26"/>
      <c r="I238" s="26"/>
      <c r="J238" s="26"/>
      <c r="K238" s="26"/>
      <c r="L238" s="26"/>
      <c r="M238" s="26"/>
      <c r="N238" s="27"/>
      <c r="O238" s="27"/>
      <c r="P238" s="27"/>
      <c r="Q238" s="25">
        <f>SUM(Q222:Q237)</f>
        <v>492.06079999999997</v>
      </c>
      <c r="R238" s="25">
        <f>SUM(R222:R237)</f>
        <v>516.91679999999997</v>
      </c>
      <c r="S238" s="25">
        <f>SUM(S222:S237)</f>
        <v>632.93470000000002</v>
      </c>
      <c r="T238" s="25">
        <f t="shared" si="71"/>
        <v>738.09119999999996</v>
      </c>
      <c r="U238" s="25">
        <f t="shared" si="71"/>
        <v>775.37519999999995</v>
      </c>
      <c r="V238" s="25">
        <f t="shared" si="71"/>
        <v>949.40205000000003</v>
      </c>
      <c r="W238" s="22"/>
      <c r="X238" s="22"/>
      <c r="Y238" s="22"/>
    </row>
    <row r="239" spans="2:25" ht="15.75" x14ac:dyDescent="0.25">
      <c r="B239" s="26" t="s">
        <v>24</v>
      </c>
      <c r="C239" s="26"/>
      <c r="D239" s="26"/>
      <c r="E239" s="26"/>
      <c r="F239" s="26"/>
      <c r="G239" s="27"/>
      <c r="H239" s="26"/>
      <c r="I239" s="26"/>
      <c r="J239" s="26"/>
      <c r="K239" s="26"/>
      <c r="L239" s="26"/>
      <c r="M239" s="26"/>
      <c r="N239" s="27"/>
      <c r="O239" s="27"/>
      <c r="P239" s="27"/>
      <c r="Q239" s="28"/>
      <c r="R239" s="28"/>
      <c r="S239" s="28"/>
      <c r="T239" s="27"/>
      <c r="U239" s="27"/>
      <c r="V239" s="27"/>
      <c r="W239" s="22"/>
      <c r="X239" s="22"/>
      <c r="Y239" s="22"/>
    </row>
    <row r="240" spans="2:25" ht="31.5" customHeight="1" x14ac:dyDescent="0.25">
      <c r="B240" s="227" t="s">
        <v>121</v>
      </c>
      <c r="C240" s="222" t="s">
        <v>73</v>
      </c>
      <c r="D240" s="222" t="s">
        <v>74</v>
      </c>
      <c r="E240" s="222" t="s">
        <v>75</v>
      </c>
      <c r="F240" s="11" t="s">
        <v>72</v>
      </c>
      <c r="G240" s="142">
        <v>2710</v>
      </c>
      <c r="H240" s="141">
        <v>0.05</v>
      </c>
      <c r="I240" s="8">
        <v>7.5999999999999998E-2</v>
      </c>
      <c r="J240" s="8">
        <v>0.10100000000000001</v>
      </c>
      <c r="K240" s="18">
        <v>3.6999999999999998E-2</v>
      </c>
      <c r="L240" s="18">
        <v>5.6000000000000001E-2</v>
      </c>
      <c r="M240" s="18">
        <v>7.3999999999999996E-2</v>
      </c>
      <c r="N240" s="142">
        <f t="shared" ref="N240:N253" si="72">H240*G240</f>
        <v>135.5</v>
      </c>
      <c r="O240" s="142">
        <f t="shared" ref="O240:O246" si="73">I240*G240</f>
        <v>205.96</v>
      </c>
      <c r="P240" s="142">
        <f t="shared" ref="P240:P253" si="74">J240*G240</f>
        <v>273.71000000000004</v>
      </c>
      <c r="Q240" s="208">
        <f>SUM(N240:N246)</f>
        <v>164.8896</v>
      </c>
      <c r="R240" s="208">
        <f>SUM(O240:O246)</f>
        <v>244.4606</v>
      </c>
      <c r="S240" s="208">
        <f>SUM(P240:P246)</f>
        <v>319.68460000000005</v>
      </c>
      <c r="T240" s="222">
        <f>Q240+Q240*50%</f>
        <v>247.33440000000002</v>
      </c>
      <c r="U240" s="222">
        <f>R240+R240*50%</f>
        <v>366.6909</v>
      </c>
      <c r="V240" s="222">
        <f>S240+S240*50%</f>
        <v>479.52690000000007</v>
      </c>
      <c r="W240" s="22"/>
      <c r="X240" s="22"/>
      <c r="Y240" s="22"/>
    </row>
    <row r="241" spans="2:25" ht="31.5" x14ac:dyDescent="0.25">
      <c r="B241" s="228"/>
      <c r="C241" s="209"/>
      <c r="D241" s="209"/>
      <c r="E241" s="209"/>
      <c r="F241" s="12" t="s">
        <v>47</v>
      </c>
      <c r="G241" s="142">
        <v>214</v>
      </c>
      <c r="H241" s="141">
        <v>8.9999999999999993E-3</v>
      </c>
      <c r="I241" s="141">
        <v>1.4E-2</v>
      </c>
      <c r="J241" s="141">
        <v>1.7999999999999999E-2</v>
      </c>
      <c r="K241" s="141">
        <v>8.9999999999999993E-3</v>
      </c>
      <c r="L241" s="141">
        <v>1.4E-2</v>
      </c>
      <c r="M241" s="141">
        <v>1.7999999999999999E-2</v>
      </c>
      <c r="N241" s="142">
        <f t="shared" si="72"/>
        <v>1.9259999999999999</v>
      </c>
      <c r="O241" s="142">
        <f t="shared" si="73"/>
        <v>2.996</v>
      </c>
      <c r="P241" s="142">
        <f t="shared" si="74"/>
        <v>3.8519999999999999</v>
      </c>
      <c r="Q241" s="212"/>
      <c r="R241" s="212"/>
      <c r="S241" s="212"/>
      <c r="T241" s="209"/>
      <c r="U241" s="209"/>
      <c r="V241" s="209"/>
      <c r="W241" s="22"/>
      <c r="X241" s="22"/>
      <c r="Y241" s="22"/>
    </row>
    <row r="242" spans="2:25" ht="15.75" x14ac:dyDescent="0.25">
      <c r="B242" s="228"/>
      <c r="C242" s="209"/>
      <c r="D242" s="209"/>
      <c r="E242" s="209"/>
      <c r="F242" s="3" t="s">
        <v>58</v>
      </c>
      <c r="G242" s="142">
        <v>405</v>
      </c>
      <c r="H242" s="8">
        <v>1.2E-2</v>
      </c>
      <c r="I242" s="8">
        <v>1.7000000000000001E-2</v>
      </c>
      <c r="J242" s="8">
        <v>2.4E-2</v>
      </c>
      <c r="K242" s="8">
        <v>1.2E-2</v>
      </c>
      <c r="L242" s="8">
        <v>1.7000000000000001E-2</v>
      </c>
      <c r="M242" s="8">
        <v>2.4E-2</v>
      </c>
      <c r="N242" s="142">
        <f t="shared" si="72"/>
        <v>4.8600000000000003</v>
      </c>
      <c r="O242" s="142">
        <f t="shared" si="73"/>
        <v>6.8850000000000007</v>
      </c>
      <c r="P242" s="142">
        <f t="shared" si="74"/>
        <v>9.7200000000000006</v>
      </c>
      <c r="Q242" s="212"/>
      <c r="R242" s="212"/>
      <c r="S242" s="212"/>
      <c r="T242" s="209"/>
      <c r="U242" s="209"/>
      <c r="V242" s="209"/>
      <c r="W242" s="22"/>
      <c r="X242" s="22"/>
      <c r="Y242" s="22"/>
    </row>
    <row r="243" spans="2:25" ht="15.75" x14ac:dyDescent="0.25">
      <c r="B243" s="228"/>
      <c r="C243" s="209"/>
      <c r="D243" s="209"/>
      <c r="E243" s="209"/>
      <c r="F243" s="3" t="s">
        <v>34</v>
      </c>
      <c r="G243" s="142">
        <v>1550</v>
      </c>
      <c r="H243" s="141">
        <v>5.0000000000000001E-3</v>
      </c>
      <c r="I243" s="141">
        <v>8.0000000000000002E-3</v>
      </c>
      <c r="J243" s="8">
        <v>0.01</v>
      </c>
      <c r="K243" s="141">
        <v>5.0000000000000001E-3</v>
      </c>
      <c r="L243" s="141">
        <v>8.0000000000000002E-3</v>
      </c>
      <c r="M243" s="8">
        <v>0.01</v>
      </c>
      <c r="N243" s="142">
        <f t="shared" si="72"/>
        <v>7.75</v>
      </c>
      <c r="O243" s="142">
        <f t="shared" si="73"/>
        <v>12.4</v>
      </c>
      <c r="P243" s="142">
        <f t="shared" si="74"/>
        <v>15.5</v>
      </c>
      <c r="Q243" s="212"/>
      <c r="R243" s="212"/>
      <c r="S243" s="212"/>
      <c r="T243" s="209"/>
      <c r="U243" s="209"/>
      <c r="V243" s="209"/>
      <c r="W243" s="22"/>
      <c r="X243" s="22"/>
      <c r="Y243" s="22"/>
    </row>
    <row r="244" spans="2:25" ht="15.75" x14ac:dyDescent="0.25">
      <c r="B244" s="228"/>
      <c r="C244" s="209"/>
      <c r="D244" s="209"/>
      <c r="E244" s="209"/>
      <c r="F244" s="3" t="s">
        <v>35</v>
      </c>
      <c r="G244" s="142">
        <v>683</v>
      </c>
      <c r="H244" s="141">
        <v>3.0000000000000001E-3</v>
      </c>
      <c r="I244" s="141">
        <v>5.0000000000000001E-3</v>
      </c>
      <c r="J244" s="141">
        <v>6.0000000000000001E-3</v>
      </c>
      <c r="K244" s="141">
        <v>3.0000000000000001E-3</v>
      </c>
      <c r="L244" s="141">
        <v>5.0000000000000001E-3</v>
      </c>
      <c r="M244" s="141">
        <v>6.0000000000000001E-3</v>
      </c>
      <c r="N244" s="142">
        <f t="shared" si="72"/>
        <v>2.0489999999999999</v>
      </c>
      <c r="O244" s="142">
        <f t="shared" si="73"/>
        <v>3.415</v>
      </c>
      <c r="P244" s="142">
        <f t="shared" si="74"/>
        <v>4.0979999999999999</v>
      </c>
      <c r="Q244" s="212"/>
      <c r="R244" s="212"/>
      <c r="S244" s="212"/>
      <c r="T244" s="209"/>
      <c r="U244" s="209"/>
      <c r="V244" s="209"/>
      <c r="W244" s="22"/>
      <c r="X244" s="22"/>
      <c r="Y244" s="22"/>
    </row>
    <row r="245" spans="2:25" ht="15.75" x14ac:dyDescent="0.25">
      <c r="B245" s="228"/>
      <c r="C245" s="209"/>
      <c r="D245" s="209"/>
      <c r="E245" s="209"/>
      <c r="F245" s="3" t="s">
        <v>10</v>
      </c>
      <c r="G245" s="142">
        <v>76</v>
      </c>
      <c r="H245" s="141">
        <v>1E-3</v>
      </c>
      <c r="I245" s="141">
        <v>1E-3</v>
      </c>
      <c r="J245" s="141">
        <v>1E-3</v>
      </c>
      <c r="K245" s="141">
        <v>1E-3</v>
      </c>
      <c r="L245" s="141">
        <v>1E-3</v>
      </c>
      <c r="M245" s="141">
        <v>1E-3</v>
      </c>
      <c r="N245" s="142">
        <f t="shared" si="72"/>
        <v>7.5999999999999998E-2</v>
      </c>
      <c r="O245" s="142">
        <f t="shared" si="73"/>
        <v>7.5999999999999998E-2</v>
      </c>
      <c r="P245" s="142">
        <f t="shared" si="74"/>
        <v>7.5999999999999998E-2</v>
      </c>
      <c r="Q245" s="212"/>
      <c r="R245" s="212"/>
      <c r="S245" s="212"/>
      <c r="T245" s="209"/>
      <c r="U245" s="209"/>
      <c r="V245" s="209"/>
      <c r="W245" s="22"/>
      <c r="X245" s="22"/>
      <c r="Y245" s="22"/>
    </row>
    <row r="246" spans="2:25" ht="16.5" thickBot="1" x14ac:dyDescent="0.3">
      <c r="B246" s="229"/>
      <c r="C246" s="210"/>
      <c r="D246" s="210"/>
      <c r="E246" s="210"/>
      <c r="F246" s="39" t="s">
        <v>66</v>
      </c>
      <c r="G246" s="52">
        <v>636.42999999999995</v>
      </c>
      <c r="H246" s="52">
        <v>0.02</v>
      </c>
      <c r="I246" s="52">
        <v>0.02</v>
      </c>
      <c r="J246" s="52">
        <v>0.02</v>
      </c>
      <c r="K246" s="52">
        <v>0.02</v>
      </c>
      <c r="L246" s="52">
        <v>0.02</v>
      </c>
      <c r="M246" s="52">
        <v>0.02</v>
      </c>
      <c r="N246" s="142">
        <f t="shared" si="72"/>
        <v>12.7286</v>
      </c>
      <c r="O246" s="142">
        <f t="shared" si="73"/>
        <v>12.7286</v>
      </c>
      <c r="P246" s="142">
        <f t="shared" si="74"/>
        <v>12.7286</v>
      </c>
      <c r="Q246" s="218"/>
      <c r="R246" s="218"/>
      <c r="S246" s="218"/>
      <c r="T246" s="210"/>
      <c r="U246" s="210"/>
      <c r="V246" s="210"/>
      <c r="W246" s="22"/>
      <c r="X246" s="22"/>
      <c r="Y246" s="22"/>
    </row>
    <row r="247" spans="2:25" ht="16.5" customHeight="1" x14ac:dyDescent="0.25">
      <c r="B247" s="224" t="s">
        <v>67</v>
      </c>
      <c r="C247" s="261">
        <v>100</v>
      </c>
      <c r="D247" s="261">
        <v>130</v>
      </c>
      <c r="E247" s="261">
        <v>150</v>
      </c>
      <c r="F247" s="53" t="s">
        <v>17</v>
      </c>
      <c r="G247" s="38">
        <v>211</v>
      </c>
      <c r="H247" s="9">
        <v>0.11700000000000001</v>
      </c>
      <c r="I247" s="9">
        <v>0.156</v>
      </c>
      <c r="J247" s="9">
        <v>0.18</v>
      </c>
      <c r="K247" s="155">
        <v>8.7999999999999995E-2</v>
      </c>
      <c r="L247" s="155">
        <v>0.11700000000000001</v>
      </c>
      <c r="M247" s="155">
        <v>0.13500000000000001</v>
      </c>
      <c r="N247" s="149">
        <f t="shared" si="72"/>
        <v>24.687000000000001</v>
      </c>
      <c r="O247" s="149">
        <f>K247*G247</f>
        <v>18.567999999999998</v>
      </c>
      <c r="P247" s="149">
        <f t="shared" si="74"/>
        <v>37.979999999999997</v>
      </c>
      <c r="Q247" s="211">
        <f>SUM(N247:N251)</f>
        <v>58.939000000000007</v>
      </c>
      <c r="R247" s="211">
        <f>SUM(O247:O251)</f>
        <v>52.414999999999992</v>
      </c>
      <c r="S247" s="211">
        <f>SUM(P247:P251)</f>
        <v>77.827999999999989</v>
      </c>
      <c r="T247" s="211">
        <f>Q247+Q247*50%</f>
        <v>88.408500000000004</v>
      </c>
      <c r="U247" s="211">
        <f>R247+R247*50%</f>
        <v>78.622499999999988</v>
      </c>
      <c r="V247" s="214">
        <f>S247+S247*50%</f>
        <v>116.74199999999999</v>
      </c>
      <c r="W247" s="22"/>
      <c r="X247" s="22"/>
      <c r="Y247" s="22"/>
    </row>
    <row r="248" spans="2:25" ht="16.5" customHeight="1" x14ac:dyDescent="0.25">
      <c r="B248" s="260"/>
      <c r="C248" s="209"/>
      <c r="D248" s="209"/>
      <c r="E248" s="209"/>
      <c r="F248" s="3" t="s">
        <v>58</v>
      </c>
      <c r="G248" s="142">
        <v>405</v>
      </c>
      <c r="H248" s="10">
        <v>1.6E-2</v>
      </c>
      <c r="I248" s="10">
        <v>2.1000000000000001E-2</v>
      </c>
      <c r="J248" s="10">
        <v>2.4E-2</v>
      </c>
      <c r="K248" s="145">
        <v>1.4999999999999999E-2</v>
      </c>
      <c r="L248" s="145">
        <v>0.02</v>
      </c>
      <c r="M248" s="145">
        <v>2.3E-2</v>
      </c>
      <c r="N248" s="142">
        <f t="shared" si="72"/>
        <v>6.48</v>
      </c>
      <c r="O248" s="142">
        <f>K248*G248</f>
        <v>6.0750000000000002</v>
      </c>
      <c r="P248" s="142">
        <f t="shared" si="74"/>
        <v>9.7200000000000006</v>
      </c>
      <c r="Q248" s="212"/>
      <c r="R248" s="212"/>
      <c r="S248" s="212"/>
      <c r="T248" s="212"/>
      <c r="U248" s="212"/>
      <c r="V248" s="215"/>
      <c r="W248" s="22"/>
      <c r="X248" s="22"/>
      <c r="Y248" s="22"/>
    </row>
    <row r="249" spans="2:25" ht="16.5" customHeight="1" x14ac:dyDescent="0.25">
      <c r="B249" s="260"/>
      <c r="C249" s="209"/>
      <c r="D249" s="209"/>
      <c r="E249" s="209"/>
      <c r="F249" s="54" t="s">
        <v>68</v>
      </c>
      <c r="G249" s="148">
        <v>1178</v>
      </c>
      <c r="H249" s="10">
        <v>2E-3</v>
      </c>
      <c r="I249" s="10">
        <v>3.0000000000000001E-3</v>
      </c>
      <c r="J249" s="10">
        <v>4.0000000000000001E-3</v>
      </c>
      <c r="K249" s="145">
        <v>2E-3</v>
      </c>
      <c r="L249" s="10">
        <v>3.0000000000000001E-3</v>
      </c>
      <c r="M249" s="10">
        <v>4.0000000000000001E-3</v>
      </c>
      <c r="N249" s="148">
        <f t="shared" si="72"/>
        <v>2.3559999999999999</v>
      </c>
      <c r="O249" s="148">
        <f>K249*G249</f>
        <v>2.3559999999999999</v>
      </c>
      <c r="P249" s="148">
        <f t="shared" si="74"/>
        <v>4.7119999999999997</v>
      </c>
      <c r="Q249" s="212"/>
      <c r="R249" s="212"/>
      <c r="S249" s="212"/>
      <c r="T249" s="212"/>
      <c r="U249" s="212"/>
      <c r="V249" s="215"/>
      <c r="W249" s="22"/>
      <c r="X249" s="22"/>
      <c r="Y249" s="22"/>
    </row>
    <row r="250" spans="2:25" ht="16.5" customHeight="1" x14ac:dyDescent="0.25">
      <c r="B250" s="263"/>
      <c r="C250" s="209"/>
      <c r="D250" s="209"/>
      <c r="E250" s="209"/>
      <c r="F250" s="51" t="s">
        <v>10</v>
      </c>
      <c r="G250" s="142">
        <v>76</v>
      </c>
      <c r="H250" s="141">
        <v>1E-3</v>
      </c>
      <c r="I250" s="141">
        <v>1E-3</v>
      </c>
      <c r="J250" s="141">
        <v>1E-3</v>
      </c>
      <c r="K250" s="141">
        <v>1E-3</v>
      </c>
      <c r="L250" s="141">
        <v>1E-3</v>
      </c>
      <c r="M250" s="141">
        <v>1E-3</v>
      </c>
      <c r="N250" s="142">
        <f t="shared" si="72"/>
        <v>7.5999999999999998E-2</v>
      </c>
      <c r="O250" s="142">
        <f>I250*G250</f>
        <v>7.5999999999999998E-2</v>
      </c>
      <c r="P250" s="142">
        <f t="shared" si="74"/>
        <v>7.5999999999999998E-2</v>
      </c>
      <c r="Q250" s="212"/>
      <c r="R250" s="212"/>
      <c r="S250" s="212"/>
      <c r="T250" s="212"/>
      <c r="U250" s="212"/>
      <c r="V250" s="215"/>
      <c r="W250" s="22"/>
      <c r="X250" s="22"/>
      <c r="Y250" s="22"/>
    </row>
    <row r="251" spans="2:25" ht="15.75" customHeight="1" thickBot="1" x14ac:dyDescent="0.3">
      <c r="B251" s="253"/>
      <c r="C251" s="262"/>
      <c r="D251" s="262"/>
      <c r="E251" s="262"/>
      <c r="F251" s="55" t="s">
        <v>12</v>
      </c>
      <c r="G251" s="40">
        <v>5068</v>
      </c>
      <c r="H251" s="156">
        <v>5.0000000000000001E-3</v>
      </c>
      <c r="I251" s="156">
        <v>5.0000000000000001E-3</v>
      </c>
      <c r="J251" s="156">
        <v>5.0000000000000001E-3</v>
      </c>
      <c r="K251" s="156">
        <v>5.0000000000000001E-3</v>
      </c>
      <c r="L251" s="156">
        <v>5.0000000000000001E-3</v>
      </c>
      <c r="M251" s="156">
        <v>5.0000000000000001E-3</v>
      </c>
      <c r="N251" s="40">
        <f t="shared" si="72"/>
        <v>25.34</v>
      </c>
      <c r="O251" s="40">
        <f>K251*G251</f>
        <v>25.34</v>
      </c>
      <c r="P251" s="40">
        <f t="shared" si="74"/>
        <v>25.34</v>
      </c>
      <c r="Q251" s="213"/>
      <c r="R251" s="213"/>
      <c r="S251" s="213"/>
      <c r="T251" s="213"/>
      <c r="U251" s="213"/>
      <c r="V251" s="216"/>
      <c r="W251" s="22"/>
      <c r="X251" s="22"/>
      <c r="Y251" s="22"/>
    </row>
    <row r="252" spans="2:25" ht="15.75" customHeight="1" x14ac:dyDescent="0.25">
      <c r="B252" s="151" t="s">
        <v>111</v>
      </c>
      <c r="C252" s="143">
        <v>200</v>
      </c>
      <c r="D252" s="143">
        <v>200</v>
      </c>
      <c r="E252" s="143">
        <v>200</v>
      </c>
      <c r="F252" s="151" t="s">
        <v>111</v>
      </c>
      <c r="G252" s="142">
        <v>200</v>
      </c>
      <c r="H252" s="8">
        <v>0.2</v>
      </c>
      <c r="I252" s="8">
        <v>0.2</v>
      </c>
      <c r="J252" s="8">
        <v>0.2</v>
      </c>
      <c r="K252" s="8">
        <v>0.2</v>
      </c>
      <c r="L252" s="8">
        <v>0.2</v>
      </c>
      <c r="M252" s="8">
        <v>0.2</v>
      </c>
      <c r="N252" s="142">
        <f t="shared" si="72"/>
        <v>40</v>
      </c>
      <c r="O252" s="142">
        <f>I252*G252</f>
        <v>40</v>
      </c>
      <c r="P252" s="142">
        <f t="shared" si="74"/>
        <v>40</v>
      </c>
      <c r="Q252" s="146">
        <f>SUM(N252:N252)</f>
        <v>40</v>
      </c>
      <c r="R252" s="146">
        <f>SUM(O252:O252)</f>
        <v>40</v>
      </c>
      <c r="S252" s="160">
        <f>SUM(P252:P252)</f>
        <v>40</v>
      </c>
      <c r="T252" s="78">
        <f t="shared" ref="T252:V253" si="75">Q252+Q252*50%</f>
        <v>60</v>
      </c>
      <c r="U252" s="78">
        <f t="shared" si="75"/>
        <v>60</v>
      </c>
      <c r="V252" s="78">
        <f t="shared" si="75"/>
        <v>60</v>
      </c>
      <c r="W252" s="22"/>
      <c r="X252" s="22"/>
      <c r="Y252" s="22"/>
    </row>
    <row r="253" spans="2:25" ht="15.75" x14ac:dyDescent="0.25">
      <c r="B253" s="12" t="s">
        <v>14</v>
      </c>
      <c r="C253" s="141">
        <v>20</v>
      </c>
      <c r="D253" s="141">
        <v>35</v>
      </c>
      <c r="E253" s="141">
        <v>40</v>
      </c>
      <c r="F253" s="19" t="s">
        <v>14</v>
      </c>
      <c r="G253" s="142">
        <v>594</v>
      </c>
      <c r="H253" s="8">
        <v>0.02</v>
      </c>
      <c r="I253" s="141">
        <v>3.5000000000000003E-2</v>
      </c>
      <c r="J253" s="8">
        <v>0.04</v>
      </c>
      <c r="K253" s="8">
        <v>0.02</v>
      </c>
      <c r="L253" s="141">
        <v>3.5000000000000003E-2</v>
      </c>
      <c r="M253" s="8">
        <v>0.04</v>
      </c>
      <c r="N253" s="142">
        <f t="shared" si="72"/>
        <v>11.88</v>
      </c>
      <c r="O253" s="142">
        <f>I253*G253</f>
        <v>20.790000000000003</v>
      </c>
      <c r="P253" s="142">
        <f t="shared" si="74"/>
        <v>23.76</v>
      </c>
      <c r="Q253" s="142">
        <f>SUM(N253)</f>
        <v>11.88</v>
      </c>
      <c r="R253" s="142">
        <f>SUM(O253)</f>
        <v>20.790000000000003</v>
      </c>
      <c r="S253" s="14">
        <f>SUM(P253)</f>
        <v>23.76</v>
      </c>
      <c r="T253" s="78">
        <f t="shared" si="75"/>
        <v>17.82</v>
      </c>
      <c r="U253" s="78">
        <f t="shared" si="75"/>
        <v>31.185000000000002</v>
      </c>
      <c r="V253" s="78">
        <f t="shared" si="75"/>
        <v>35.64</v>
      </c>
      <c r="W253" s="22"/>
      <c r="X253" s="22"/>
      <c r="Y253" s="22"/>
    </row>
    <row r="254" spans="2:25" ht="15.75" x14ac:dyDescent="0.25">
      <c r="B254" s="26"/>
      <c r="C254" s="26"/>
      <c r="D254" s="26"/>
      <c r="E254" s="26"/>
      <c r="F254" s="26"/>
      <c r="G254" s="27"/>
      <c r="H254" s="26"/>
      <c r="I254" s="26"/>
      <c r="J254" s="26"/>
      <c r="K254" s="26"/>
      <c r="L254" s="26"/>
      <c r="M254" s="26"/>
      <c r="N254" s="27"/>
      <c r="O254" s="27"/>
      <c r="P254" s="27"/>
      <c r="Q254" s="25">
        <f>SUM(Q240:Q253)</f>
        <v>275.70859999999999</v>
      </c>
      <c r="R254" s="25">
        <f>SUM(R240:R253)</f>
        <v>357.66559999999998</v>
      </c>
      <c r="S254" s="25">
        <f>SUM(S240:S253)</f>
        <v>461.27260000000001</v>
      </c>
      <c r="T254" s="32">
        <f>SUM(T240:T253)</f>
        <v>413.56290000000001</v>
      </c>
      <c r="U254" s="32">
        <f>R254+R254*50%</f>
        <v>536.49839999999995</v>
      </c>
      <c r="V254" s="32">
        <f>S254+S254*50%</f>
        <v>691.90890000000002</v>
      </c>
      <c r="W254" s="22"/>
      <c r="X254" s="22"/>
      <c r="Y254" s="22"/>
    </row>
    <row r="255" spans="2:25" ht="15.75" x14ac:dyDescent="0.25">
      <c r="B255" s="26" t="s">
        <v>26</v>
      </c>
      <c r="C255" s="26"/>
      <c r="D255" s="26"/>
      <c r="E255" s="26"/>
      <c r="F255" s="26"/>
      <c r="G255" s="27"/>
      <c r="H255" s="26"/>
      <c r="I255" s="26"/>
      <c r="J255" s="26"/>
      <c r="K255" s="26"/>
      <c r="L255" s="26"/>
      <c r="M255" s="26"/>
      <c r="N255" s="27"/>
      <c r="O255" s="27"/>
      <c r="P255" s="27"/>
      <c r="Q255" s="28"/>
      <c r="R255" s="28"/>
      <c r="S255" s="28"/>
      <c r="T255" s="27"/>
      <c r="U255" s="27"/>
      <c r="V255" s="27"/>
      <c r="W255" s="22"/>
      <c r="X255" s="22"/>
      <c r="Y255" s="22"/>
    </row>
    <row r="256" spans="2:25" ht="15.75" customHeight="1" x14ac:dyDescent="0.25">
      <c r="B256" s="220" t="s">
        <v>80</v>
      </c>
      <c r="C256" s="219">
        <v>60</v>
      </c>
      <c r="D256" s="219">
        <v>100</v>
      </c>
      <c r="E256" s="219">
        <v>100</v>
      </c>
      <c r="F256" s="3" t="s">
        <v>82</v>
      </c>
      <c r="G256" s="142">
        <v>348</v>
      </c>
      <c r="H256" s="4">
        <v>4.9000000000000002E-2</v>
      </c>
      <c r="I256" s="4">
        <v>0.09</v>
      </c>
      <c r="J256" s="4">
        <v>0.09</v>
      </c>
      <c r="K256" s="29">
        <v>3.6999999999999998E-2</v>
      </c>
      <c r="L256" s="29">
        <v>7.0999999999999994E-2</v>
      </c>
      <c r="M256" s="29">
        <v>7.0999999999999994E-2</v>
      </c>
      <c r="N256" s="142">
        <f t="shared" ref="N256:N269" si="76">H256*G256</f>
        <v>17.052</v>
      </c>
      <c r="O256" s="142">
        <f t="shared" ref="O256:O269" si="77">I256*G256</f>
        <v>31.32</v>
      </c>
      <c r="P256" s="142">
        <f t="shared" ref="P256:P269" si="78">J256*G256</f>
        <v>31.32</v>
      </c>
      <c r="Q256" s="217">
        <f>SUM(N256:N258)</f>
        <v>32.07</v>
      </c>
      <c r="R256" s="217">
        <f>SUM(O256:O258)</f>
        <v>53.261000000000003</v>
      </c>
      <c r="S256" s="217">
        <f>SUM(P256:P258)</f>
        <v>53.261000000000003</v>
      </c>
      <c r="T256" s="217">
        <f>Q256+Q256*50%</f>
        <v>48.105000000000004</v>
      </c>
      <c r="U256" s="217">
        <f>R256+R256*50%</f>
        <v>79.891500000000008</v>
      </c>
      <c r="V256" s="217">
        <f>S256+S256*50%</f>
        <v>79.891500000000008</v>
      </c>
      <c r="W256" s="22"/>
      <c r="X256" s="22"/>
      <c r="Y256" s="22"/>
    </row>
    <row r="257" spans="2:25" ht="15.75" x14ac:dyDescent="0.25">
      <c r="B257" s="220"/>
      <c r="C257" s="219"/>
      <c r="D257" s="219"/>
      <c r="E257" s="219"/>
      <c r="F257" s="3" t="s">
        <v>83</v>
      </c>
      <c r="G257" s="142">
        <v>780</v>
      </c>
      <c r="H257" s="142">
        <v>1.4E-2</v>
      </c>
      <c r="I257" s="4">
        <v>2.1999999999999999E-2</v>
      </c>
      <c r="J257" s="4">
        <v>2.1999999999999999E-2</v>
      </c>
      <c r="K257" s="4">
        <v>1.2E-2</v>
      </c>
      <c r="L257" s="4">
        <v>0.02</v>
      </c>
      <c r="M257" s="4">
        <v>0.02</v>
      </c>
      <c r="N257" s="142">
        <f t="shared" si="76"/>
        <v>10.92</v>
      </c>
      <c r="O257" s="142">
        <f t="shared" si="77"/>
        <v>17.16</v>
      </c>
      <c r="P257" s="142">
        <f t="shared" si="78"/>
        <v>17.16</v>
      </c>
      <c r="Q257" s="219"/>
      <c r="R257" s="219"/>
      <c r="S257" s="219"/>
      <c r="T257" s="217"/>
      <c r="U257" s="217"/>
      <c r="V257" s="217"/>
      <c r="W257" s="22"/>
      <c r="X257" s="22"/>
      <c r="Y257" s="22"/>
    </row>
    <row r="258" spans="2:25" ht="15.75" x14ac:dyDescent="0.25">
      <c r="B258" s="220"/>
      <c r="C258" s="219"/>
      <c r="D258" s="219"/>
      <c r="E258" s="219"/>
      <c r="F258" s="15" t="s">
        <v>35</v>
      </c>
      <c r="G258" s="142">
        <v>683</v>
      </c>
      <c r="H258" s="141">
        <v>6.0000000000000001E-3</v>
      </c>
      <c r="I258" s="141">
        <v>7.0000000000000001E-3</v>
      </c>
      <c r="J258" s="141">
        <v>7.0000000000000001E-3</v>
      </c>
      <c r="K258" s="141">
        <v>6.0000000000000001E-3</v>
      </c>
      <c r="L258" s="141">
        <v>7.0000000000000001E-3</v>
      </c>
      <c r="M258" s="141">
        <v>7.0000000000000001E-3</v>
      </c>
      <c r="N258" s="142">
        <f t="shared" si="76"/>
        <v>4.0979999999999999</v>
      </c>
      <c r="O258" s="142">
        <f t="shared" si="77"/>
        <v>4.7809999999999997</v>
      </c>
      <c r="P258" s="142">
        <f t="shared" si="78"/>
        <v>4.7809999999999997</v>
      </c>
      <c r="Q258" s="219"/>
      <c r="R258" s="219"/>
      <c r="S258" s="219"/>
      <c r="T258" s="217"/>
      <c r="U258" s="217"/>
      <c r="V258" s="217"/>
      <c r="W258" s="22"/>
      <c r="X258" s="22"/>
      <c r="Y258" s="22"/>
    </row>
    <row r="259" spans="2:25" ht="15.75" x14ac:dyDescent="0.25">
      <c r="B259" s="227" t="s">
        <v>139</v>
      </c>
      <c r="C259" s="222">
        <v>200</v>
      </c>
      <c r="D259" s="222">
        <v>200</v>
      </c>
      <c r="E259" s="222">
        <v>250</v>
      </c>
      <c r="F259" s="3" t="s">
        <v>137</v>
      </c>
      <c r="G259" s="142">
        <v>4650</v>
      </c>
      <c r="H259" s="8">
        <v>6.5000000000000002E-2</v>
      </c>
      <c r="I259" s="8">
        <v>6.5000000000000002E-2</v>
      </c>
      <c r="J259" s="8">
        <v>8.1000000000000003E-2</v>
      </c>
      <c r="K259" s="8">
        <v>3.7999999999999999E-2</v>
      </c>
      <c r="L259" s="8">
        <v>3.7999999999999999E-2</v>
      </c>
      <c r="M259" s="8">
        <v>4.7E-2</v>
      </c>
      <c r="N259" s="142">
        <f t="shared" si="76"/>
        <v>302.25</v>
      </c>
      <c r="O259" s="142">
        <f t="shared" si="77"/>
        <v>302.25</v>
      </c>
      <c r="P259" s="142">
        <f t="shared" si="78"/>
        <v>376.65000000000003</v>
      </c>
      <c r="Q259" s="208">
        <f>SUM(N259:N263)</f>
        <v>315.77600000000007</v>
      </c>
      <c r="R259" s="208">
        <f>SUM(O259:O263)</f>
        <v>315.77600000000007</v>
      </c>
      <c r="S259" s="208">
        <f>SUM(P259:P263)</f>
        <v>393.33200000000005</v>
      </c>
      <c r="T259" s="219">
        <f>Q259+Q259*50%</f>
        <v>473.6640000000001</v>
      </c>
      <c r="U259" s="217">
        <f>R259+R259*50%</f>
        <v>473.6640000000001</v>
      </c>
      <c r="V259" s="217">
        <f>S259+S259*50%</f>
        <v>589.99800000000005</v>
      </c>
      <c r="W259" s="22"/>
      <c r="X259" s="22"/>
      <c r="Y259" s="22"/>
    </row>
    <row r="260" spans="2:25" ht="15.75" x14ac:dyDescent="0.25">
      <c r="B260" s="228"/>
      <c r="C260" s="209"/>
      <c r="D260" s="209"/>
      <c r="E260" s="209"/>
      <c r="F260" s="3" t="s">
        <v>105</v>
      </c>
      <c r="G260" s="142">
        <v>170</v>
      </c>
      <c r="H260" s="8">
        <v>5.0000000000000001E-3</v>
      </c>
      <c r="I260" s="8">
        <v>5.0000000000000001E-3</v>
      </c>
      <c r="J260" s="8">
        <v>6.0000000000000001E-3</v>
      </c>
      <c r="K260" s="8">
        <v>5.0000000000000001E-3</v>
      </c>
      <c r="L260" s="8">
        <v>5.0000000000000001E-3</v>
      </c>
      <c r="M260" s="8">
        <v>6.0000000000000001E-3</v>
      </c>
      <c r="N260" s="142">
        <f t="shared" si="76"/>
        <v>0.85</v>
      </c>
      <c r="O260" s="142">
        <f t="shared" si="77"/>
        <v>0.85</v>
      </c>
      <c r="P260" s="142">
        <f t="shared" si="78"/>
        <v>1.02</v>
      </c>
      <c r="Q260" s="212"/>
      <c r="R260" s="212"/>
      <c r="S260" s="212"/>
      <c r="T260" s="219"/>
      <c r="U260" s="217"/>
      <c r="V260" s="217"/>
      <c r="W260" s="22"/>
      <c r="X260" s="22"/>
      <c r="Y260" s="22"/>
    </row>
    <row r="261" spans="2:25" ht="15.75" x14ac:dyDescent="0.25">
      <c r="B261" s="228"/>
      <c r="C261" s="209"/>
      <c r="D261" s="209"/>
      <c r="E261" s="209"/>
      <c r="F261" s="3" t="s">
        <v>11</v>
      </c>
      <c r="G261" s="142">
        <v>133</v>
      </c>
      <c r="H261" s="141">
        <v>1.7000000000000001E-2</v>
      </c>
      <c r="I261" s="141">
        <v>1.7000000000000001E-2</v>
      </c>
      <c r="J261" s="141">
        <v>2.1999999999999999E-2</v>
      </c>
      <c r="K261" s="141">
        <v>1.4999999999999999E-2</v>
      </c>
      <c r="L261" s="141">
        <v>1.4999999999999999E-2</v>
      </c>
      <c r="M261" s="141">
        <v>1.7999999999999999E-2</v>
      </c>
      <c r="N261" s="142">
        <f t="shared" si="76"/>
        <v>2.2610000000000001</v>
      </c>
      <c r="O261" s="142">
        <f t="shared" si="77"/>
        <v>2.2610000000000001</v>
      </c>
      <c r="P261" s="142">
        <f t="shared" si="78"/>
        <v>2.9259999999999997</v>
      </c>
      <c r="Q261" s="209"/>
      <c r="R261" s="209"/>
      <c r="S261" s="209"/>
      <c r="T261" s="219"/>
      <c r="U261" s="217"/>
      <c r="V261" s="217"/>
      <c r="W261" s="22"/>
      <c r="X261" s="22"/>
      <c r="Y261" s="22"/>
    </row>
    <row r="262" spans="2:25" ht="15.75" x14ac:dyDescent="0.25">
      <c r="B262" s="228"/>
      <c r="C262" s="209"/>
      <c r="D262" s="209"/>
      <c r="E262" s="209"/>
      <c r="F262" s="3" t="s">
        <v>17</v>
      </c>
      <c r="G262" s="142">
        <v>211</v>
      </c>
      <c r="H262" s="141">
        <v>4.9000000000000002E-2</v>
      </c>
      <c r="I262" s="141">
        <v>4.9000000000000002E-2</v>
      </c>
      <c r="J262" s="8">
        <v>0.06</v>
      </c>
      <c r="K262" s="8">
        <v>3.5999999999999997E-2</v>
      </c>
      <c r="L262" s="8">
        <v>3.5999999999999997E-2</v>
      </c>
      <c r="M262" s="8">
        <v>4.4999999999999998E-2</v>
      </c>
      <c r="N262" s="142">
        <f t="shared" si="76"/>
        <v>10.339</v>
      </c>
      <c r="O262" s="142">
        <f t="shared" si="77"/>
        <v>10.339</v>
      </c>
      <c r="P262" s="142">
        <f t="shared" si="78"/>
        <v>12.66</v>
      </c>
      <c r="Q262" s="209"/>
      <c r="R262" s="209"/>
      <c r="S262" s="209"/>
      <c r="T262" s="219"/>
      <c r="U262" s="217"/>
      <c r="V262" s="217"/>
      <c r="W262" s="22"/>
      <c r="X262" s="22"/>
      <c r="Y262" s="22"/>
    </row>
    <row r="263" spans="2:25" ht="15.75" x14ac:dyDescent="0.25">
      <c r="B263" s="229"/>
      <c r="C263" s="210"/>
      <c r="D263" s="210"/>
      <c r="E263" s="210"/>
      <c r="F263" s="3" t="s">
        <v>10</v>
      </c>
      <c r="G263" s="142">
        <v>76</v>
      </c>
      <c r="H263" s="141">
        <v>1E-3</v>
      </c>
      <c r="I263" s="141">
        <v>1E-3</v>
      </c>
      <c r="J263" s="141">
        <v>1E-3</v>
      </c>
      <c r="K263" s="141">
        <v>1E-3</v>
      </c>
      <c r="L263" s="141">
        <v>1E-3</v>
      </c>
      <c r="M263" s="141">
        <v>1E-3</v>
      </c>
      <c r="N263" s="142">
        <f t="shared" si="76"/>
        <v>7.5999999999999998E-2</v>
      </c>
      <c r="O263" s="142">
        <f t="shared" si="77"/>
        <v>7.5999999999999998E-2</v>
      </c>
      <c r="P263" s="142">
        <f t="shared" si="78"/>
        <v>7.5999999999999998E-2</v>
      </c>
      <c r="Q263" s="210"/>
      <c r="R263" s="210"/>
      <c r="S263" s="210"/>
      <c r="T263" s="219"/>
      <c r="U263" s="217"/>
      <c r="V263" s="217"/>
      <c r="W263" s="22"/>
      <c r="X263" s="22"/>
      <c r="Y263" s="22"/>
    </row>
    <row r="264" spans="2:25" ht="15.75" x14ac:dyDescent="0.25">
      <c r="B264" s="152" t="s">
        <v>12</v>
      </c>
      <c r="C264" s="141">
        <v>20</v>
      </c>
      <c r="D264" s="141">
        <v>20</v>
      </c>
      <c r="E264" s="141">
        <v>20</v>
      </c>
      <c r="F264" s="16" t="s">
        <v>12</v>
      </c>
      <c r="G264" s="142">
        <v>5068</v>
      </c>
      <c r="H264" s="8">
        <v>0.02</v>
      </c>
      <c r="I264" s="8">
        <v>0.02</v>
      </c>
      <c r="J264" s="8">
        <v>0.02</v>
      </c>
      <c r="K264" s="8">
        <v>0.02</v>
      </c>
      <c r="L264" s="8">
        <v>0.02</v>
      </c>
      <c r="M264" s="8">
        <v>0.02</v>
      </c>
      <c r="N264" s="142">
        <f t="shared" si="76"/>
        <v>101.36</v>
      </c>
      <c r="O264" s="142">
        <f t="shared" si="77"/>
        <v>101.36</v>
      </c>
      <c r="P264" s="142">
        <f t="shared" si="78"/>
        <v>101.36</v>
      </c>
      <c r="Q264" s="142">
        <f t="shared" ref="Q264:S265" si="79">SUM(N264)</f>
        <v>101.36</v>
      </c>
      <c r="R264" s="142">
        <f t="shared" si="79"/>
        <v>101.36</v>
      </c>
      <c r="S264" s="142">
        <f t="shared" si="79"/>
        <v>101.36</v>
      </c>
      <c r="T264" s="142">
        <f t="shared" ref="T264:V266" si="80">Q264+Q264*50%</f>
        <v>152.04</v>
      </c>
      <c r="U264" s="142">
        <f t="shared" si="80"/>
        <v>152.04</v>
      </c>
      <c r="V264" s="142">
        <f t="shared" si="80"/>
        <v>152.04</v>
      </c>
      <c r="W264" s="22"/>
      <c r="X264" s="22"/>
      <c r="Y264" s="22"/>
    </row>
    <row r="265" spans="2:25" ht="15.75" x14ac:dyDescent="0.25">
      <c r="B265" s="152" t="s">
        <v>108</v>
      </c>
      <c r="C265" s="141">
        <v>20</v>
      </c>
      <c r="D265" s="141">
        <v>20</v>
      </c>
      <c r="E265" s="141">
        <v>20</v>
      </c>
      <c r="F265" s="3" t="s">
        <v>71</v>
      </c>
      <c r="G265" s="142">
        <v>5603</v>
      </c>
      <c r="H265" s="8">
        <v>0.02</v>
      </c>
      <c r="I265" s="8">
        <v>0.02</v>
      </c>
      <c r="J265" s="8">
        <v>0.02</v>
      </c>
      <c r="K265" s="8">
        <v>0.02</v>
      </c>
      <c r="L265" s="8">
        <v>0.02</v>
      </c>
      <c r="M265" s="8">
        <v>0.02</v>
      </c>
      <c r="N265" s="142">
        <f t="shared" si="76"/>
        <v>112.06</v>
      </c>
      <c r="O265" s="142">
        <f t="shared" si="77"/>
        <v>112.06</v>
      </c>
      <c r="P265" s="142">
        <f t="shared" si="78"/>
        <v>112.06</v>
      </c>
      <c r="Q265" s="142">
        <f t="shared" si="79"/>
        <v>112.06</v>
      </c>
      <c r="R265" s="142">
        <f t="shared" si="79"/>
        <v>112.06</v>
      </c>
      <c r="S265" s="142">
        <f t="shared" si="79"/>
        <v>112.06</v>
      </c>
      <c r="T265" s="142">
        <f t="shared" si="80"/>
        <v>168.09</v>
      </c>
      <c r="U265" s="142">
        <f t="shared" si="80"/>
        <v>168.09</v>
      </c>
      <c r="V265" s="142">
        <f t="shared" si="80"/>
        <v>168.09</v>
      </c>
      <c r="W265" s="22"/>
      <c r="X265" s="22"/>
      <c r="Y265" s="22"/>
    </row>
    <row r="266" spans="2:25" ht="15.75" customHeight="1" x14ac:dyDescent="0.25">
      <c r="B266" s="227" t="s">
        <v>39</v>
      </c>
      <c r="C266" s="222">
        <v>200</v>
      </c>
      <c r="D266" s="222">
        <v>200</v>
      </c>
      <c r="E266" s="222">
        <v>200</v>
      </c>
      <c r="F266" s="3" t="s">
        <v>102</v>
      </c>
      <c r="G266" s="142">
        <v>780</v>
      </c>
      <c r="H266" s="4">
        <v>0.02</v>
      </c>
      <c r="I266" s="4">
        <v>0.02</v>
      </c>
      <c r="J266" s="4">
        <v>0.02</v>
      </c>
      <c r="K266" s="4">
        <v>0.02</v>
      </c>
      <c r="L266" s="4">
        <v>0.02</v>
      </c>
      <c r="M266" s="4">
        <v>0.02</v>
      </c>
      <c r="N266" s="142">
        <f t="shared" si="76"/>
        <v>15.6</v>
      </c>
      <c r="O266" s="142">
        <f t="shared" si="77"/>
        <v>15.6</v>
      </c>
      <c r="P266" s="142">
        <f t="shared" si="78"/>
        <v>15.6</v>
      </c>
      <c r="Q266" s="217">
        <f>SUM(N266:N268)</f>
        <v>26.3</v>
      </c>
      <c r="R266" s="217">
        <f>SUM(O266:O268)</f>
        <v>26.3</v>
      </c>
      <c r="S266" s="217">
        <f>SUM(P266:P268)</f>
        <v>26.3</v>
      </c>
      <c r="T266" s="217">
        <f t="shared" si="80"/>
        <v>39.450000000000003</v>
      </c>
      <c r="U266" s="217">
        <f t="shared" si="80"/>
        <v>39.450000000000003</v>
      </c>
      <c r="V266" s="217">
        <f t="shared" si="80"/>
        <v>39.450000000000003</v>
      </c>
      <c r="W266" s="22"/>
      <c r="X266" s="22"/>
      <c r="Y266" s="22"/>
    </row>
    <row r="267" spans="2:25" ht="15" customHeight="1" x14ac:dyDescent="0.25">
      <c r="B267" s="228"/>
      <c r="C267" s="209"/>
      <c r="D267" s="209"/>
      <c r="E267" s="209"/>
      <c r="F267" s="16" t="s">
        <v>19</v>
      </c>
      <c r="G267" s="142">
        <v>435</v>
      </c>
      <c r="H267" s="141">
        <v>0.02</v>
      </c>
      <c r="I267" s="8">
        <v>0.02</v>
      </c>
      <c r="J267" s="141">
        <v>0.02</v>
      </c>
      <c r="K267" s="141">
        <v>0.02</v>
      </c>
      <c r="L267" s="8">
        <v>0.02</v>
      </c>
      <c r="M267" s="141">
        <v>0.02</v>
      </c>
      <c r="N267" s="142">
        <f t="shared" si="76"/>
        <v>8.7000000000000011</v>
      </c>
      <c r="O267" s="142">
        <f t="shared" si="77"/>
        <v>8.7000000000000011</v>
      </c>
      <c r="P267" s="142">
        <f t="shared" si="78"/>
        <v>8.7000000000000011</v>
      </c>
      <c r="Q267" s="219"/>
      <c r="R267" s="219"/>
      <c r="S267" s="219"/>
      <c r="T267" s="217"/>
      <c r="U267" s="217"/>
      <c r="V267" s="217"/>
      <c r="W267" s="22"/>
      <c r="X267" s="22"/>
      <c r="Y267" s="22"/>
    </row>
    <row r="268" spans="2:25" ht="14.25" customHeight="1" x14ac:dyDescent="0.25">
      <c r="B268" s="229"/>
      <c r="C268" s="210"/>
      <c r="D268" s="210"/>
      <c r="E268" s="210"/>
      <c r="F268" s="71" t="s">
        <v>20</v>
      </c>
      <c r="G268" s="146">
        <v>2000</v>
      </c>
      <c r="H268" s="143">
        <v>1E-3</v>
      </c>
      <c r="I268" s="143">
        <v>1E-3</v>
      </c>
      <c r="J268" s="143">
        <v>1E-3</v>
      </c>
      <c r="K268" s="143">
        <v>1E-3</v>
      </c>
      <c r="L268" s="143">
        <v>1E-3</v>
      </c>
      <c r="M268" s="143">
        <v>1E-3</v>
      </c>
      <c r="N268" s="142">
        <f t="shared" si="76"/>
        <v>2</v>
      </c>
      <c r="O268" s="142">
        <f t="shared" si="77"/>
        <v>2</v>
      </c>
      <c r="P268" s="142">
        <f t="shared" si="78"/>
        <v>2</v>
      </c>
      <c r="Q268" s="219"/>
      <c r="R268" s="219"/>
      <c r="S268" s="219"/>
      <c r="T268" s="217"/>
      <c r="U268" s="217"/>
      <c r="V268" s="217"/>
      <c r="W268" s="22"/>
      <c r="X268" s="22"/>
      <c r="Y268" s="22"/>
    </row>
    <row r="269" spans="2:25" ht="15.75" x14ac:dyDescent="0.25">
      <c r="B269" s="12" t="s">
        <v>14</v>
      </c>
      <c r="C269" s="141">
        <v>20</v>
      </c>
      <c r="D269" s="141">
        <v>35</v>
      </c>
      <c r="E269" s="141">
        <v>40</v>
      </c>
      <c r="F269" s="31" t="s">
        <v>14</v>
      </c>
      <c r="G269" s="142">
        <v>594</v>
      </c>
      <c r="H269" s="8">
        <v>0.02</v>
      </c>
      <c r="I269" s="141">
        <v>3.5000000000000003E-2</v>
      </c>
      <c r="J269" s="8">
        <v>0.04</v>
      </c>
      <c r="K269" s="8">
        <v>0.02</v>
      </c>
      <c r="L269" s="141">
        <v>3.5000000000000003E-2</v>
      </c>
      <c r="M269" s="8">
        <v>0.04</v>
      </c>
      <c r="N269" s="142">
        <f t="shared" si="76"/>
        <v>11.88</v>
      </c>
      <c r="O269" s="142">
        <f t="shared" si="77"/>
        <v>20.790000000000003</v>
      </c>
      <c r="P269" s="142">
        <f t="shared" si="78"/>
        <v>23.76</v>
      </c>
      <c r="Q269" s="142">
        <f>SUM(N269)</f>
        <v>11.88</v>
      </c>
      <c r="R269" s="142">
        <f>SUM(O269)</f>
        <v>20.790000000000003</v>
      </c>
      <c r="S269" s="142">
        <f>SUM(P269)</f>
        <v>23.76</v>
      </c>
      <c r="T269" s="142">
        <f t="shared" ref="T269:V270" si="81">Q269+Q269*50%</f>
        <v>17.82</v>
      </c>
      <c r="U269" s="142">
        <f t="shared" si="81"/>
        <v>31.185000000000002</v>
      </c>
      <c r="V269" s="142">
        <f t="shared" si="81"/>
        <v>35.64</v>
      </c>
      <c r="W269" s="22"/>
      <c r="X269" s="22"/>
      <c r="Y269" s="22"/>
    </row>
    <row r="270" spans="2:25" ht="15.75" x14ac:dyDescent="0.25">
      <c r="B270" s="26"/>
      <c r="C270" s="26"/>
      <c r="D270" s="26"/>
      <c r="E270" s="26"/>
      <c r="F270" s="26"/>
      <c r="G270" s="27"/>
      <c r="H270" s="26"/>
      <c r="I270" s="26"/>
      <c r="J270" s="26"/>
      <c r="K270" s="26"/>
      <c r="L270" s="26"/>
      <c r="M270" s="26"/>
      <c r="N270" s="27"/>
      <c r="O270" s="27"/>
      <c r="P270" s="27"/>
      <c r="Q270" s="25">
        <f>SUM(Q256:Q269)</f>
        <v>599.44600000000003</v>
      </c>
      <c r="R270" s="25">
        <f>SUM(R256:R269)</f>
        <v>629.54700000000003</v>
      </c>
      <c r="S270" s="25">
        <f>SUM(S256:S269)</f>
        <v>710.07300000000009</v>
      </c>
      <c r="T270" s="25">
        <f t="shared" si="81"/>
        <v>899.1690000000001</v>
      </c>
      <c r="U270" s="25">
        <f t="shared" si="81"/>
        <v>944.32050000000004</v>
      </c>
      <c r="V270" s="25">
        <f t="shared" si="81"/>
        <v>1065.1095</v>
      </c>
      <c r="W270" s="22"/>
      <c r="X270" s="22"/>
      <c r="Y270" s="22"/>
    </row>
    <row r="271" spans="2:25" ht="16.5" thickBot="1" x14ac:dyDescent="0.3">
      <c r="B271" s="26" t="s">
        <v>42</v>
      </c>
      <c r="C271" s="26"/>
      <c r="D271" s="26"/>
      <c r="E271" s="26"/>
      <c r="F271" s="26"/>
      <c r="G271" s="27"/>
      <c r="H271" s="26"/>
      <c r="I271" s="26"/>
      <c r="J271" s="26"/>
      <c r="K271" s="26"/>
      <c r="L271" s="26"/>
      <c r="M271" s="26"/>
      <c r="N271" s="27"/>
      <c r="O271" s="27"/>
      <c r="P271" s="27"/>
      <c r="Q271" s="28"/>
      <c r="R271" s="28"/>
      <c r="S271" s="28"/>
      <c r="T271" s="27"/>
      <c r="U271" s="27"/>
      <c r="V271" s="27"/>
      <c r="W271" s="22"/>
      <c r="X271" s="22"/>
      <c r="Y271" s="22"/>
    </row>
    <row r="272" spans="2:25" ht="15.75" customHeight="1" x14ac:dyDescent="0.25">
      <c r="B272" s="224" t="s">
        <v>112</v>
      </c>
      <c r="C272" s="254" t="s">
        <v>145</v>
      </c>
      <c r="D272" s="254" t="s">
        <v>143</v>
      </c>
      <c r="E272" s="257" t="s">
        <v>144</v>
      </c>
      <c r="F272" s="50" t="s">
        <v>62</v>
      </c>
      <c r="G272" s="38">
        <v>2710</v>
      </c>
      <c r="H272" s="9">
        <v>5.1999999999999998E-2</v>
      </c>
      <c r="I272" s="9">
        <v>7.8E-2</v>
      </c>
      <c r="J272" s="9">
        <v>0.104</v>
      </c>
      <c r="K272" s="9">
        <v>3.7999999999999999E-2</v>
      </c>
      <c r="L272" s="9">
        <v>5.7000000000000002E-2</v>
      </c>
      <c r="M272" s="9">
        <v>7.5999999999999998E-2</v>
      </c>
      <c r="N272" s="38">
        <f t="shared" ref="N272:N285" si="82">H272*G272</f>
        <v>140.91999999999999</v>
      </c>
      <c r="O272" s="38">
        <f t="shared" ref="O272:O283" si="83">I272*G272</f>
        <v>211.38</v>
      </c>
      <c r="P272" s="38">
        <f t="shared" ref="P272:P285" si="84">J272*G272</f>
        <v>281.83999999999997</v>
      </c>
      <c r="Q272" s="211">
        <f>SUM(N272:N278)</f>
        <v>164.63119999999998</v>
      </c>
      <c r="R272" s="211">
        <f>SUM(O272:O278)</f>
        <v>240.85199999999998</v>
      </c>
      <c r="S272" s="211">
        <f>SUM(P272:P278)</f>
        <v>327.38580000000002</v>
      </c>
      <c r="T272" s="211">
        <f>Q272+Q272*50%</f>
        <v>246.94679999999997</v>
      </c>
      <c r="U272" s="211">
        <f>R272+R272*50%</f>
        <v>361.27799999999996</v>
      </c>
      <c r="V272" s="214">
        <f>S272+S272*50%</f>
        <v>491.07870000000003</v>
      </c>
      <c r="W272" s="22"/>
      <c r="X272" s="22"/>
      <c r="Y272" s="22"/>
    </row>
    <row r="273" spans="2:25" ht="15.75" x14ac:dyDescent="0.25">
      <c r="B273" s="225"/>
      <c r="C273" s="255"/>
      <c r="D273" s="255"/>
      <c r="E273" s="258"/>
      <c r="F273" s="51" t="s">
        <v>60</v>
      </c>
      <c r="G273" s="175">
        <v>482</v>
      </c>
      <c r="H273" s="8">
        <v>5.0000000000000001E-3</v>
      </c>
      <c r="I273" s="8">
        <v>8.0000000000000002E-3</v>
      </c>
      <c r="J273" s="8">
        <v>0.01</v>
      </c>
      <c r="K273" s="8">
        <v>5.0000000000000001E-3</v>
      </c>
      <c r="L273" s="8">
        <v>8.0000000000000002E-3</v>
      </c>
      <c r="M273" s="8">
        <v>0.01</v>
      </c>
      <c r="N273" s="175">
        <f t="shared" si="82"/>
        <v>2.41</v>
      </c>
      <c r="O273" s="175">
        <f t="shared" si="83"/>
        <v>3.8559999999999999</v>
      </c>
      <c r="P273" s="175">
        <f t="shared" si="84"/>
        <v>4.82</v>
      </c>
      <c r="Q273" s="212"/>
      <c r="R273" s="212"/>
      <c r="S273" s="212"/>
      <c r="T273" s="212"/>
      <c r="U273" s="212"/>
      <c r="V273" s="215"/>
      <c r="W273" s="22"/>
      <c r="X273" s="22"/>
      <c r="Y273" s="22"/>
    </row>
    <row r="274" spans="2:25" ht="15.75" x14ac:dyDescent="0.25">
      <c r="B274" s="225"/>
      <c r="C274" s="255"/>
      <c r="D274" s="255"/>
      <c r="E274" s="258"/>
      <c r="F274" s="51" t="s">
        <v>11</v>
      </c>
      <c r="G274" s="175">
        <v>133</v>
      </c>
      <c r="H274" s="179">
        <v>2.1000000000000001E-2</v>
      </c>
      <c r="I274" s="179">
        <v>3.2000000000000001E-2</v>
      </c>
      <c r="J274" s="8">
        <v>4.2000000000000003E-2</v>
      </c>
      <c r="K274" s="8">
        <v>1.7999999999999999E-2</v>
      </c>
      <c r="L274" s="8">
        <v>2.7E-2</v>
      </c>
      <c r="M274" s="8">
        <v>3.5999999999999997E-2</v>
      </c>
      <c r="N274" s="175">
        <f t="shared" si="82"/>
        <v>2.7930000000000001</v>
      </c>
      <c r="O274" s="175">
        <f t="shared" si="83"/>
        <v>4.2560000000000002</v>
      </c>
      <c r="P274" s="175">
        <f t="shared" si="84"/>
        <v>5.5860000000000003</v>
      </c>
      <c r="Q274" s="212"/>
      <c r="R274" s="212"/>
      <c r="S274" s="212"/>
      <c r="T274" s="212"/>
      <c r="U274" s="212"/>
      <c r="V274" s="215"/>
      <c r="W274" s="22"/>
      <c r="X274" s="22"/>
      <c r="Y274" s="22"/>
    </row>
    <row r="275" spans="2:25" ht="15.75" x14ac:dyDescent="0.25">
      <c r="B275" s="225"/>
      <c r="C275" s="255"/>
      <c r="D275" s="255"/>
      <c r="E275" s="258"/>
      <c r="F275" s="51" t="s">
        <v>13</v>
      </c>
      <c r="G275" s="175">
        <v>683</v>
      </c>
      <c r="H275" s="179">
        <v>8.0000000000000002E-3</v>
      </c>
      <c r="I275" s="179">
        <v>1.2E-2</v>
      </c>
      <c r="J275" s="179">
        <v>3.2000000000000001E-2</v>
      </c>
      <c r="K275" s="179">
        <v>8.0000000000000002E-3</v>
      </c>
      <c r="L275" s="179">
        <v>1.2E-2</v>
      </c>
      <c r="M275" s="179">
        <v>3.2000000000000001E-2</v>
      </c>
      <c r="N275" s="175">
        <f t="shared" si="82"/>
        <v>5.4640000000000004</v>
      </c>
      <c r="O275" s="175">
        <f t="shared" si="83"/>
        <v>8.1959999999999997</v>
      </c>
      <c r="P275" s="175">
        <f t="shared" si="84"/>
        <v>21.856000000000002</v>
      </c>
      <c r="Q275" s="212"/>
      <c r="R275" s="212"/>
      <c r="S275" s="212"/>
      <c r="T275" s="212"/>
      <c r="U275" s="212"/>
      <c r="V275" s="215"/>
      <c r="W275" s="22"/>
      <c r="X275" s="22"/>
      <c r="Y275" s="22"/>
    </row>
    <row r="276" spans="2:25" ht="15.75" x14ac:dyDescent="0.25">
      <c r="B276" s="225"/>
      <c r="C276" s="255"/>
      <c r="D276" s="255"/>
      <c r="E276" s="258"/>
      <c r="F276" s="51" t="s">
        <v>64</v>
      </c>
      <c r="G276" s="175">
        <v>59.9</v>
      </c>
      <c r="H276" s="179">
        <v>4.0000000000000001E-3</v>
      </c>
      <c r="I276" s="179">
        <v>6.0000000000000001E-3</v>
      </c>
      <c r="J276" s="179">
        <v>8.0000000000000002E-3</v>
      </c>
      <c r="K276" s="179">
        <v>4.0000000000000001E-3</v>
      </c>
      <c r="L276" s="179">
        <v>6.0000000000000001E-3</v>
      </c>
      <c r="M276" s="179">
        <v>8.0000000000000002E-3</v>
      </c>
      <c r="N276" s="175">
        <f t="shared" si="82"/>
        <v>0.23960000000000001</v>
      </c>
      <c r="O276" s="175">
        <f t="shared" si="83"/>
        <v>0.3594</v>
      </c>
      <c r="P276" s="175">
        <f t="shared" si="84"/>
        <v>0.47920000000000001</v>
      </c>
      <c r="Q276" s="212"/>
      <c r="R276" s="212"/>
      <c r="S276" s="212"/>
      <c r="T276" s="212"/>
      <c r="U276" s="212"/>
      <c r="V276" s="215"/>
      <c r="W276" s="22"/>
      <c r="X276" s="22"/>
      <c r="Y276" s="22"/>
    </row>
    <row r="277" spans="2:25" ht="15.75" x14ac:dyDescent="0.25">
      <c r="B277" s="225"/>
      <c r="C277" s="255"/>
      <c r="D277" s="255"/>
      <c r="E277" s="258"/>
      <c r="F277" s="51" t="s">
        <v>10</v>
      </c>
      <c r="G277" s="175">
        <v>76</v>
      </c>
      <c r="H277" s="179">
        <v>1E-3</v>
      </c>
      <c r="I277" s="179">
        <v>1E-3</v>
      </c>
      <c r="J277" s="179">
        <v>1E-3</v>
      </c>
      <c r="K277" s="179">
        <v>1E-3</v>
      </c>
      <c r="L277" s="179">
        <v>1E-3</v>
      </c>
      <c r="M277" s="179">
        <v>1E-3</v>
      </c>
      <c r="N277" s="175">
        <f t="shared" si="82"/>
        <v>7.5999999999999998E-2</v>
      </c>
      <c r="O277" s="175">
        <f t="shared" si="83"/>
        <v>7.5999999999999998E-2</v>
      </c>
      <c r="P277" s="175">
        <f t="shared" si="84"/>
        <v>7.5999999999999998E-2</v>
      </c>
      <c r="Q277" s="212"/>
      <c r="R277" s="212"/>
      <c r="S277" s="212"/>
      <c r="T277" s="212"/>
      <c r="U277" s="212"/>
      <c r="V277" s="215"/>
      <c r="W277" s="22"/>
      <c r="X277" s="22"/>
      <c r="Y277" s="22"/>
    </row>
    <row r="278" spans="2:25" s="139" customFormat="1" ht="31.5" customHeight="1" thickBot="1" x14ac:dyDescent="0.3">
      <c r="B278" s="253"/>
      <c r="C278" s="256"/>
      <c r="D278" s="256"/>
      <c r="E278" s="259"/>
      <c r="F278" s="39" t="s">
        <v>66</v>
      </c>
      <c r="G278" s="52">
        <v>636.42999999999995</v>
      </c>
      <c r="H278" s="52">
        <v>0.02</v>
      </c>
      <c r="I278" s="52">
        <v>0.02</v>
      </c>
      <c r="J278" s="52">
        <v>0.02</v>
      </c>
      <c r="K278" s="52">
        <v>0.02</v>
      </c>
      <c r="L278" s="52">
        <v>0.02</v>
      </c>
      <c r="M278" s="52">
        <v>0.02</v>
      </c>
      <c r="N278" s="40">
        <f t="shared" si="82"/>
        <v>12.7286</v>
      </c>
      <c r="O278" s="40">
        <f t="shared" si="83"/>
        <v>12.7286</v>
      </c>
      <c r="P278" s="40">
        <f t="shared" si="84"/>
        <v>12.7286</v>
      </c>
      <c r="Q278" s="213"/>
      <c r="R278" s="213"/>
      <c r="S278" s="213"/>
      <c r="T278" s="213"/>
      <c r="U278" s="213"/>
      <c r="V278" s="216"/>
      <c r="W278" s="138"/>
      <c r="X278" s="138"/>
      <c r="Y278" s="138"/>
    </row>
    <row r="279" spans="2:25" s="139" customFormat="1" ht="15.75" customHeight="1" x14ac:dyDescent="0.25">
      <c r="B279" s="220" t="s">
        <v>77</v>
      </c>
      <c r="C279" s="219">
        <v>100</v>
      </c>
      <c r="D279" s="219">
        <v>130</v>
      </c>
      <c r="E279" s="219">
        <v>150</v>
      </c>
      <c r="F279" s="3" t="s">
        <v>33</v>
      </c>
      <c r="G279" s="175">
        <v>5068</v>
      </c>
      <c r="H279" s="179">
        <v>5.0000000000000001E-3</v>
      </c>
      <c r="I279" s="179">
        <v>5.0000000000000001E-3</v>
      </c>
      <c r="J279" s="179">
        <v>5.0000000000000001E-3</v>
      </c>
      <c r="K279" s="180">
        <v>5.0000000000000001E-3</v>
      </c>
      <c r="L279" s="180">
        <v>5.0000000000000001E-3</v>
      </c>
      <c r="M279" s="180">
        <v>5.0000000000000001E-3</v>
      </c>
      <c r="N279" s="175">
        <f t="shared" si="82"/>
        <v>25.34</v>
      </c>
      <c r="O279" s="175">
        <f t="shared" si="83"/>
        <v>25.34</v>
      </c>
      <c r="P279" s="175">
        <f t="shared" si="84"/>
        <v>25.34</v>
      </c>
      <c r="Q279" s="217">
        <f>SUM(N279:N281)</f>
        <v>35.064</v>
      </c>
      <c r="R279" s="217">
        <f>SUM(O279:O281)</f>
        <v>37.878</v>
      </c>
      <c r="S279" s="217">
        <f>SUM(P279:P281)</f>
        <v>39.686999999999998</v>
      </c>
      <c r="T279" s="217">
        <f>Q279+Q279*50%</f>
        <v>52.596000000000004</v>
      </c>
      <c r="U279" s="217">
        <f>R279+R279*50%</f>
        <v>56.817</v>
      </c>
      <c r="V279" s="217">
        <f>S279+S279*50%</f>
        <v>59.530499999999996</v>
      </c>
      <c r="W279" s="138"/>
      <c r="X279" s="138"/>
      <c r="Y279" s="138"/>
    </row>
    <row r="280" spans="2:25" s="139" customFormat="1" ht="15.75" x14ac:dyDescent="0.25">
      <c r="B280" s="220"/>
      <c r="C280" s="219"/>
      <c r="D280" s="219"/>
      <c r="E280" s="219"/>
      <c r="F280" s="3" t="s">
        <v>78</v>
      </c>
      <c r="G280" s="175">
        <v>201</v>
      </c>
      <c r="H280" s="8">
        <v>4.8000000000000001E-2</v>
      </c>
      <c r="I280" s="8">
        <v>6.2E-2</v>
      </c>
      <c r="J280" s="8">
        <v>7.0999999999999994E-2</v>
      </c>
      <c r="K280" s="8">
        <v>4.8000000000000001E-2</v>
      </c>
      <c r="L280" s="8">
        <v>6.2E-2</v>
      </c>
      <c r="M280" s="8">
        <v>7.0999999999999994E-2</v>
      </c>
      <c r="N280" s="175">
        <f t="shared" si="82"/>
        <v>9.6479999999999997</v>
      </c>
      <c r="O280" s="175">
        <f t="shared" si="83"/>
        <v>12.462</v>
      </c>
      <c r="P280" s="175">
        <f t="shared" si="84"/>
        <v>14.270999999999999</v>
      </c>
      <c r="Q280" s="217"/>
      <c r="R280" s="217"/>
      <c r="S280" s="217"/>
      <c r="T280" s="217"/>
      <c r="U280" s="217"/>
      <c r="V280" s="217"/>
      <c r="W280" s="138"/>
      <c r="X280" s="138"/>
      <c r="Y280" s="138"/>
    </row>
    <row r="281" spans="2:25" s="139" customFormat="1" ht="15.75" x14ac:dyDescent="0.25">
      <c r="B281" s="220"/>
      <c r="C281" s="219"/>
      <c r="D281" s="219"/>
      <c r="E281" s="219"/>
      <c r="F281" s="3" t="s">
        <v>10</v>
      </c>
      <c r="G281" s="175">
        <v>76</v>
      </c>
      <c r="H281" s="179">
        <v>1E-3</v>
      </c>
      <c r="I281" s="179">
        <v>1E-3</v>
      </c>
      <c r="J281" s="179">
        <v>1E-3</v>
      </c>
      <c r="K281" s="179">
        <v>1E-3</v>
      </c>
      <c r="L281" s="179">
        <v>1E-3</v>
      </c>
      <c r="M281" s="179">
        <v>1E-3</v>
      </c>
      <c r="N281" s="175">
        <f t="shared" si="82"/>
        <v>7.5999999999999998E-2</v>
      </c>
      <c r="O281" s="175">
        <f t="shared" si="83"/>
        <v>7.5999999999999998E-2</v>
      </c>
      <c r="P281" s="175">
        <f t="shared" si="84"/>
        <v>7.5999999999999998E-2</v>
      </c>
      <c r="Q281" s="219"/>
      <c r="R281" s="219"/>
      <c r="S281" s="219"/>
      <c r="T281" s="217"/>
      <c r="U281" s="217"/>
      <c r="V281" s="217"/>
      <c r="W281" s="138"/>
      <c r="X281" s="138"/>
      <c r="Y281" s="138"/>
    </row>
    <row r="282" spans="2:25" s="139" customFormat="1" ht="15.75" x14ac:dyDescent="0.25">
      <c r="B282" s="227" t="s">
        <v>84</v>
      </c>
      <c r="C282" s="222">
        <v>200</v>
      </c>
      <c r="D282" s="222">
        <v>200</v>
      </c>
      <c r="E282" s="222">
        <v>200</v>
      </c>
      <c r="F282" s="140" t="s">
        <v>147</v>
      </c>
      <c r="G282" s="175">
        <v>5366</v>
      </c>
      <c r="H282" s="179">
        <v>1E-3</v>
      </c>
      <c r="I282" s="179">
        <v>1E-3</v>
      </c>
      <c r="J282" s="179">
        <v>1E-3</v>
      </c>
      <c r="K282" s="179">
        <v>1E-3</v>
      </c>
      <c r="L282" s="179">
        <v>1E-3</v>
      </c>
      <c r="M282" s="179">
        <v>1E-3</v>
      </c>
      <c r="N282" s="175">
        <f t="shared" si="82"/>
        <v>5.3660000000000005</v>
      </c>
      <c r="O282" s="175">
        <f t="shared" si="83"/>
        <v>5.3660000000000005</v>
      </c>
      <c r="P282" s="175">
        <f t="shared" si="84"/>
        <v>5.3660000000000005</v>
      </c>
      <c r="Q282" s="208">
        <f>SUM(N282:N283)</f>
        <v>11.891</v>
      </c>
      <c r="R282" s="208">
        <f>SUM(O282:O283)</f>
        <v>11.891</v>
      </c>
      <c r="S282" s="208">
        <f>SUM(P282:P283)</f>
        <v>11.891</v>
      </c>
      <c r="T282" s="217">
        <f>Q282+Q282*50%</f>
        <v>17.836500000000001</v>
      </c>
      <c r="U282" s="217">
        <f>R282+R282*50%</f>
        <v>17.836500000000001</v>
      </c>
      <c r="V282" s="217">
        <f>S282+S282*50%</f>
        <v>17.836500000000001</v>
      </c>
      <c r="W282" s="138"/>
      <c r="X282" s="138"/>
      <c r="Y282" s="138"/>
    </row>
    <row r="283" spans="2:25" s="139" customFormat="1" ht="16.5" thickBot="1" x14ac:dyDescent="0.3">
      <c r="B283" s="229"/>
      <c r="C283" s="210"/>
      <c r="D283" s="210"/>
      <c r="E283" s="210"/>
      <c r="F283" s="3" t="s">
        <v>19</v>
      </c>
      <c r="G283" s="175">
        <v>435</v>
      </c>
      <c r="H283" s="8">
        <v>1.4999999999999999E-2</v>
      </c>
      <c r="I283" s="8">
        <v>1.4999999999999999E-2</v>
      </c>
      <c r="J283" s="8">
        <v>1.4999999999999999E-2</v>
      </c>
      <c r="K283" s="8">
        <v>1.4999999999999999E-2</v>
      </c>
      <c r="L283" s="8">
        <v>1.4999999999999999E-2</v>
      </c>
      <c r="M283" s="8">
        <v>1.4999999999999999E-2</v>
      </c>
      <c r="N283" s="175">
        <f t="shared" si="82"/>
        <v>6.5249999999999995</v>
      </c>
      <c r="O283" s="175">
        <f t="shared" si="83"/>
        <v>6.5249999999999995</v>
      </c>
      <c r="P283" s="175">
        <f t="shared" si="84"/>
        <v>6.5249999999999995</v>
      </c>
      <c r="Q283" s="218"/>
      <c r="R283" s="218"/>
      <c r="S283" s="218"/>
      <c r="T283" s="217"/>
      <c r="U283" s="217"/>
      <c r="V283" s="217"/>
      <c r="W283" s="138"/>
      <c r="X283" s="138"/>
      <c r="Y283" s="138"/>
    </row>
    <row r="284" spans="2:25" s="139" customFormat="1" ht="16.5" thickBot="1" x14ac:dyDescent="0.3">
      <c r="B284" s="56" t="s">
        <v>90</v>
      </c>
      <c r="C284" s="57">
        <v>10</v>
      </c>
      <c r="D284" s="57">
        <v>10</v>
      </c>
      <c r="E284" s="57">
        <v>10</v>
      </c>
      <c r="F284" s="58" t="s">
        <v>90</v>
      </c>
      <c r="G284" s="37">
        <v>2500</v>
      </c>
      <c r="H284" s="57">
        <v>0.01</v>
      </c>
      <c r="I284" s="59">
        <v>0.01</v>
      </c>
      <c r="J284" s="57">
        <v>0.01</v>
      </c>
      <c r="K284" s="57">
        <v>0.01</v>
      </c>
      <c r="L284" s="57">
        <v>0.01</v>
      </c>
      <c r="M284" s="57">
        <v>0.01</v>
      </c>
      <c r="N284" s="37">
        <f t="shared" si="82"/>
        <v>25</v>
      </c>
      <c r="O284" s="37">
        <f>K284*G284</f>
        <v>25</v>
      </c>
      <c r="P284" s="37">
        <f t="shared" si="84"/>
        <v>25</v>
      </c>
      <c r="Q284" s="37">
        <f t="shared" ref="Q284:S285" si="85">SUM(N284)</f>
        <v>25</v>
      </c>
      <c r="R284" s="37">
        <f t="shared" si="85"/>
        <v>25</v>
      </c>
      <c r="S284" s="37">
        <f t="shared" si="85"/>
        <v>25</v>
      </c>
      <c r="T284" s="57">
        <f t="shared" ref="T284:V285" si="86">Q284+Q284*50%</f>
        <v>37.5</v>
      </c>
      <c r="U284" s="57">
        <f t="shared" si="86"/>
        <v>37.5</v>
      </c>
      <c r="V284" s="60">
        <f t="shared" si="86"/>
        <v>37.5</v>
      </c>
      <c r="W284" s="138"/>
      <c r="X284" s="138"/>
      <c r="Y284" s="138"/>
    </row>
    <row r="285" spans="2:25" s="139" customFormat="1" ht="15.75" x14ac:dyDescent="0.25">
      <c r="B285" s="12" t="s">
        <v>14</v>
      </c>
      <c r="C285" s="179">
        <v>20</v>
      </c>
      <c r="D285" s="179">
        <v>35</v>
      </c>
      <c r="E285" s="179">
        <v>40</v>
      </c>
      <c r="F285" s="19" t="s">
        <v>14</v>
      </c>
      <c r="G285" s="175">
        <v>594</v>
      </c>
      <c r="H285" s="8">
        <v>0.02</v>
      </c>
      <c r="I285" s="179">
        <v>3.5000000000000003E-2</v>
      </c>
      <c r="J285" s="8">
        <v>0.04</v>
      </c>
      <c r="K285" s="8">
        <v>0.02</v>
      </c>
      <c r="L285" s="179">
        <v>3.5000000000000003E-2</v>
      </c>
      <c r="M285" s="8">
        <v>0.04</v>
      </c>
      <c r="N285" s="175">
        <f t="shared" si="82"/>
        <v>11.88</v>
      </c>
      <c r="O285" s="175">
        <f>I285*G285</f>
        <v>20.790000000000003</v>
      </c>
      <c r="P285" s="175">
        <f t="shared" si="84"/>
        <v>23.76</v>
      </c>
      <c r="Q285" s="175">
        <f t="shared" si="85"/>
        <v>11.88</v>
      </c>
      <c r="R285" s="175">
        <f t="shared" si="85"/>
        <v>20.790000000000003</v>
      </c>
      <c r="S285" s="14">
        <f t="shared" si="85"/>
        <v>23.76</v>
      </c>
      <c r="T285" s="175">
        <f t="shared" si="86"/>
        <v>17.82</v>
      </c>
      <c r="U285" s="175">
        <f t="shared" si="86"/>
        <v>31.185000000000002</v>
      </c>
      <c r="V285" s="175">
        <f t="shared" si="86"/>
        <v>35.64</v>
      </c>
      <c r="W285" s="138"/>
      <c r="X285" s="138"/>
      <c r="Y285" s="138"/>
    </row>
    <row r="286" spans="2:25" s="139" customFormat="1" ht="15.75" x14ac:dyDescent="0.25">
      <c r="B286" s="26"/>
      <c r="C286" s="26"/>
      <c r="D286" s="26"/>
      <c r="E286" s="26"/>
      <c r="F286" s="26"/>
      <c r="G286" s="27"/>
      <c r="H286" s="26"/>
      <c r="I286" s="26"/>
      <c r="J286" s="26"/>
      <c r="K286" s="26"/>
      <c r="L286" s="26"/>
      <c r="M286" s="26"/>
      <c r="N286" s="27"/>
      <c r="O286" s="27"/>
      <c r="P286" s="27"/>
      <c r="Q286" s="25">
        <f t="shared" ref="Q286:V286" si="87">SUM(Q272:Q285)</f>
        <v>248.46619999999996</v>
      </c>
      <c r="R286" s="25">
        <f t="shared" si="87"/>
        <v>336.411</v>
      </c>
      <c r="S286" s="25">
        <f t="shared" si="87"/>
        <v>427.72380000000004</v>
      </c>
      <c r="T286" s="25">
        <f t="shared" si="87"/>
        <v>372.69929999999994</v>
      </c>
      <c r="U286" s="25">
        <f t="shared" si="87"/>
        <v>504.61649999999997</v>
      </c>
      <c r="V286" s="25">
        <f t="shared" si="87"/>
        <v>641.58569999999997</v>
      </c>
      <c r="W286" s="138"/>
      <c r="X286" s="138"/>
      <c r="Y286" s="138"/>
    </row>
    <row r="287" spans="2:25" s="139" customFormat="1" x14ac:dyDescent="0.25">
      <c r="W287" s="138"/>
      <c r="X287" s="138"/>
      <c r="Y287" s="138"/>
    </row>
    <row r="288" spans="2:25" x14ac:dyDescent="0.25">
      <c r="W288" s="22"/>
      <c r="X288" s="22"/>
      <c r="Y288" s="22"/>
    </row>
    <row r="289" spans="2:25" ht="15.75" x14ac:dyDescent="0.25">
      <c r="B289" s="264" t="s">
        <v>45</v>
      </c>
      <c r="C289" s="264"/>
      <c r="D289" s="264"/>
      <c r="E289" s="264"/>
      <c r="F289" s="74"/>
      <c r="G289" s="75"/>
      <c r="H289" s="74"/>
      <c r="I289" s="74"/>
      <c r="J289" s="74"/>
      <c r="K289" s="74"/>
      <c r="L289" s="74"/>
      <c r="M289" s="74"/>
      <c r="N289" s="27"/>
      <c r="O289" s="27"/>
      <c r="P289" s="27"/>
      <c r="Q289" s="79"/>
      <c r="R289" s="79"/>
      <c r="S289" s="79"/>
      <c r="T289" s="27"/>
      <c r="U289" s="27"/>
      <c r="V289" s="27"/>
      <c r="W289" s="22"/>
      <c r="X289" s="22"/>
      <c r="Y289" s="22"/>
    </row>
    <row r="290" spans="2:25" ht="15.75" x14ac:dyDescent="0.25">
      <c r="B290" s="74" t="s">
        <v>15</v>
      </c>
      <c r="C290" s="74"/>
      <c r="D290" s="74"/>
      <c r="E290" s="74"/>
      <c r="F290" s="74"/>
      <c r="G290" s="75"/>
      <c r="H290" s="74"/>
      <c r="I290" s="74"/>
      <c r="J290" s="74"/>
      <c r="K290" s="74"/>
      <c r="L290" s="74"/>
      <c r="M290" s="74"/>
      <c r="N290" s="27"/>
      <c r="O290" s="27"/>
      <c r="P290" s="27"/>
      <c r="Q290" s="79"/>
      <c r="R290" s="79"/>
      <c r="S290" s="79"/>
      <c r="T290" s="27"/>
      <c r="U290" s="27"/>
      <c r="V290" s="27"/>
      <c r="W290" s="22"/>
      <c r="X290" s="22"/>
      <c r="Y290" s="22"/>
    </row>
    <row r="291" spans="2:25" ht="31.5" x14ac:dyDescent="0.25">
      <c r="B291" s="220" t="s">
        <v>41</v>
      </c>
      <c r="C291" s="219">
        <v>150</v>
      </c>
      <c r="D291" s="219">
        <v>200</v>
      </c>
      <c r="E291" s="219">
        <v>250</v>
      </c>
      <c r="F291" s="11" t="s">
        <v>85</v>
      </c>
      <c r="G291" s="142">
        <v>2710</v>
      </c>
      <c r="H291" s="8">
        <v>0.15</v>
      </c>
      <c r="I291" s="8">
        <v>0.15</v>
      </c>
      <c r="J291" s="8">
        <v>0.2</v>
      </c>
      <c r="K291" s="8">
        <v>0.107</v>
      </c>
      <c r="L291" s="8">
        <v>0.107</v>
      </c>
      <c r="M291" s="8">
        <v>0.14299999999999999</v>
      </c>
      <c r="N291" s="142">
        <f t="shared" ref="N291:N302" si="88">H291*G291</f>
        <v>406.5</v>
      </c>
      <c r="O291" s="142">
        <f t="shared" ref="O291:O302" si="89">I291*G291</f>
        <v>406.5</v>
      </c>
      <c r="P291" s="142">
        <f t="shared" ref="P291:P302" si="90">J291*G291</f>
        <v>542</v>
      </c>
      <c r="Q291" s="239">
        <f>SUM(N291:N297)</f>
        <v>449.61</v>
      </c>
      <c r="R291" s="239">
        <f>SUM(O291:O297)</f>
        <v>449.61</v>
      </c>
      <c r="S291" s="239">
        <f>SUM(P291:P297)</f>
        <v>600.14100000000008</v>
      </c>
      <c r="T291" s="217">
        <f>Q291+Q291*50%</f>
        <v>674.41499999999996</v>
      </c>
      <c r="U291" s="217">
        <f>R291+R291*50%</f>
        <v>674.41499999999996</v>
      </c>
      <c r="V291" s="217">
        <f>S291+S291*50%</f>
        <v>900.21150000000011</v>
      </c>
      <c r="W291" s="22"/>
      <c r="X291" s="22"/>
      <c r="Y291" s="22"/>
    </row>
    <row r="292" spans="2:25" ht="15.75" x14ac:dyDescent="0.25">
      <c r="B292" s="220"/>
      <c r="C292" s="219"/>
      <c r="D292" s="219"/>
      <c r="E292" s="219"/>
      <c r="F292" s="3" t="s">
        <v>32</v>
      </c>
      <c r="G292" s="142">
        <v>482</v>
      </c>
      <c r="H292" s="141">
        <v>4.2999999999999997E-2</v>
      </c>
      <c r="I292" s="141">
        <v>4.2999999999999997E-2</v>
      </c>
      <c r="J292" s="8">
        <v>6.8000000000000005E-2</v>
      </c>
      <c r="K292" s="8">
        <v>4.2999999999999997E-2</v>
      </c>
      <c r="L292" s="8">
        <v>4.2999999999999997E-2</v>
      </c>
      <c r="M292" s="8">
        <v>6.8000000000000005E-2</v>
      </c>
      <c r="N292" s="142">
        <f t="shared" si="88"/>
        <v>20.725999999999999</v>
      </c>
      <c r="O292" s="142">
        <f t="shared" si="89"/>
        <v>20.725999999999999</v>
      </c>
      <c r="P292" s="142">
        <f t="shared" si="90"/>
        <v>32.776000000000003</v>
      </c>
      <c r="Q292" s="240"/>
      <c r="R292" s="240"/>
      <c r="S292" s="240"/>
      <c r="T292" s="217"/>
      <c r="U292" s="217"/>
      <c r="V292" s="217"/>
      <c r="W292" s="22"/>
      <c r="X292" s="22"/>
      <c r="Y292" s="22"/>
    </row>
    <row r="293" spans="2:25" ht="15.75" x14ac:dyDescent="0.25">
      <c r="B293" s="220"/>
      <c r="C293" s="219"/>
      <c r="D293" s="219"/>
      <c r="E293" s="219"/>
      <c r="F293" s="3" t="s">
        <v>35</v>
      </c>
      <c r="G293" s="142">
        <v>683</v>
      </c>
      <c r="H293" s="5">
        <v>1.2999999999999999E-2</v>
      </c>
      <c r="I293" s="5">
        <v>1.2999999999999999E-2</v>
      </c>
      <c r="J293" s="17">
        <v>0.01</v>
      </c>
      <c r="K293" s="17">
        <v>1.2999999999999999E-2</v>
      </c>
      <c r="L293" s="17">
        <v>1.2999999999999999E-2</v>
      </c>
      <c r="M293" s="17">
        <v>0.01</v>
      </c>
      <c r="N293" s="142">
        <f t="shared" si="88"/>
        <v>8.8789999999999996</v>
      </c>
      <c r="O293" s="142">
        <f t="shared" si="89"/>
        <v>8.8789999999999996</v>
      </c>
      <c r="P293" s="142">
        <f t="shared" si="90"/>
        <v>6.83</v>
      </c>
      <c r="Q293" s="240"/>
      <c r="R293" s="240"/>
      <c r="S293" s="240"/>
      <c r="T293" s="217"/>
      <c r="U293" s="217"/>
      <c r="V293" s="217"/>
      <c r="W293" s="22"/>
      <c r="X293" s="22"/>
      <c r="Y293" s="22"/>
    </row>
    <row r="294" spans="2:25" ht="15.75" x14ac:dyDescent="0.25">
      <c r="B294" s="220"/>
      <c r="C294" s="219"/>
      <c r="D294" s="219"/>
      <c r="E294" s="219"/>
      <c r="F294" s="3" t="s">
        <v>11</v>
      </c>
      <c r="G294" s="142">
        <v>133</v>
      </c>
      <c r="H294" s="5">
        <v>1.6E-2</v>
      </c>
      <c r="I294" s="5">
        <v>1.6E-2</v>
      </c>
      <c r="J294" s="8">
        <v>1.2E-2</v>
      </c>
      <c r="K294" s="8">
        <v>1.2999999999999999E-2</v>
      </c>
      <c r="L294" s="8">
        <v>1.2999999999999999E-2</v>
      </c>
      <c r="M294" s="8">
        <v>0.01</v>
      </c>
      <c r="N294" s="142">
        <f t="shared" si="88"/>
        <v>2.1280000000000001</v>
      </c>
      <c r="O294" s="142">
        <f t="shared" si="89"/>
        <v>2.1280000000000001</v>
      </c>
      <c r="P294" s="142">
        <f t="shared" si="90"/>
        <v>1.5960000000000001</v>
      </c>
      <c r="Q294" s="240"/>
      <c r="R294" s="240"/>
      <c r="S294" s="240"/>
      <c r="T294" s="217"/>
      <c r="U294" s="217"/>
      <c r="V294" s="217"/>
      <c r="W294" s="22"/>
      <c r="X294" s="22"/>
      <c r="Y294" s="22"/>
    </row>
    <row r="295" spans="2:25" ht="15.75" x14ac:dyDescent="0.25">
      <c r="B295" s="220"/>
      <c r="C295" s="219"/>
      <c r="D295" s="219"/>
      <c r="E295" s="219"/>
      <c r="F295" s="3" t="s">
        <v>16</v>
      </c>
      <c r="G295" s="142">
        <v>177</v>
      </c>
      <c r="H295" s="5">
        <v>1.2999999999999999E-2</v>
      </c>
      <c r="I295" s="5">
        <v>1.2999999999999999E-2</v>
      </c>
      <c r="J295" s="8">
        <v>1.9E-2</v>
      </c>
      <c r="K295" s="8">
        <v>0.01</v>
      </c>
      <c r="L295" s="8">
        <v>0.01</v>
      </c>
      <c r="M295" s="8">
        <v>1.4999999999999999E-2</v>
      </c>
      <c r="N295" s="142">
        <f t="shared" si="88"/>
        <v>2.3009999999999997</v>
      </c>
      <c r="O295" s="142">
        <f t="shared" si="89"/>
        <v>2.3009999999999997</v>
      </c>
      <c r="P295" s="142">
        <f t="shared" si="90"/>
        <v>3.363</v>
      </c>
      <c r="Q295" s="240"/>
      <c r="R295" s="240"/>
      <c r="S295" s="240"/>
      <c r="T295" s="217"/>
      <c r="U295" s="217"/>
      <c r="V295" s="217"/>
      <c r="W295" s="22"/>
      <c r="X295" s="22"/>
      <c r="Y295" s="22"/>
    </row>
    <row r="296" spans="2:25" ht="15.75" x14ac:dyDescent="0.25">
      <c r="B296" s="220"/>
      <c r="C296" s="219"/>
      <c r="D296" s="219"/>
      <c r="E296" s="219"/>
      <c r="F296" s="3" t="s">
        <v>18</v>
      </c>
      <c r="G296" s="142">
        <v>900</v>
      </c>
      <c r="H296" s="5">
        <v>0.01</v>
      </c>
      <c r="I296" s="5">
        <v>0.01</v>
      </c>
      <c r="J296" s="8">
        <v>1.4999999999999999E-2</v>
      </c>
      <c r="K296" s="8">
        <v>0.01</v>
      </c>
      <c r="L296" s="8">
        <v>0.01</v>
      </c>
      <c r="M296" s="8">
        <v>1.4999999999999999E-2</v>
      </c>
      <c r="N296" s="142">
        <f t="shared" si="88"/>
        <v>9</v>
      </c>
      <c r="O296" s="142">
        <f t="shared" si="89"/>
        <v>9</v>
      </c>
      <c r="P296" s="142">
        <f t="shared" si="90"/>
        <v>13.5</v>
      </c>
      <c r="Q296" s="240"/>
      <c r="R296" s="240"/>
      <c r="S296" s="240"/>
      <c r="T296" s="217"/>
      <c r="U296" s="217"/>
      <c r="V296" s="217"/>
      <c r="W296" s="22"/>
      <c r="X296" s="22"/>
      <c r="Y296" s="22"/>
    </row>
    <row r="297" spans="2:25" ht="16.5" thickBot="1" x14ac:dyDescent="0.3">
      <c r="B297" s="220"/>
      <c r="C297" s="219"/>
      <c r="D297" s="219"/>
      <c r="E297" s="219"/>
      <c r="F297" s="39" t="s">
        <v>10</v>
      </c>
      <c r="G297" s="40">
        <v>76</v>
      </c>
      <c r="H297" s="156">
        <v>1E-3</v>
      </c>
      <c r="I297" s="156">
        <v>1E-3</v>
      </c>
      <c r="J297" s="77">
        <v>1E-3</v>
      </c>
      <c r="K297" s="18">
        <v>1E-3</v>
      </c>
      <c r="L297" s="18">
        <v>1E-3</v>
      </c>
      <c r="M297" s="18">
        <v>1E-3</v>
      </c>
      <c r="N297" s="142">
        <f t="shared" si="88"/>
        <v>7.5999999999999998E-2</v>
      </c>
      <c r="O297" s="142">
        <f t="shared" si="89"/>
        <v>7.5999999999999998E-2</v>
      </c>
      <c r="P297" s="142">
        <f t="shared" si="90"/>
        <v>7.5999999999999998E-2</v>
      </c>
      <c r="Q297" s="240"/>
      <c r="R297" s="240"/>
      <c r="S297" s="240"/>
      <c r="T297" s="217"/>
      <c r="U297" s="217"/>
      <c r="V297" s="217"/>
      <c r="W297" s="22"/>
      <c r="X297" s="22"/>
      <c r="Y297" s="22"/>
    </row>
    <row r="298" spans="2:25" ht="15.75" x14ac:dyDescent="0.25">
      <c r="B298" s="13" t="s">
        <v>21</v>
      </c>
      <c r="C298" s="141">
        <v>100</v>
      </c>
      <c r="D298" s="141">
        <v>100</v>
      </c>
      <c r="E298" s="141">
        <v>100</v>
      </c>
      <c r="F298" s="3" t="s">
        <v>21</v>
      </c>
      <c r="G298" s="142">
        <v>780</v>
      </c>
      <c r="H298" s="8">
        <v>0.1</v>
      </c>
      <c r="I298" s="8">
        <v>0.1</v>
      </c>
      <c r="J298" s="8">
        <v>0.1</v>
      </c>
      <c r="K298" s="8">
        <v>0.1</v>
      </c>
      <c r="L298" s="8">
        <v>0.1</v>
      </c>
      <c r="M298" s="8">
        <v>0.1</v>
      </c>
      <c r="N298" s="142">
        <f t="shared" si="88"/>
        <v>78</v>
      </c>
      <c r="O298" s="142">
        <f t="shared" si="89"/>
        <v>78</v>
      </c>
      <c r="P298" s="142">
        <f t="shared" si="90"/>
        <v>78</v>
      </c>
      <c r="Q298" s="142">
        <f t="shared" ref="Q298:S299" si="91">SUM(N298)</f>
        <v>78</v>
      </c>
      <c r="R298" s="142">
        <f t="shared" si="91"/>
        <v>78</v>
      </c>
      <c r="S298" s="14">
        <f t="shared" si="91"/>
        <v>78</v>
      </c>
      <c r="T298" s="142">
        <f t="shared" ref="T298:V300" si="92">Q298+Q298*50%</f>
        <v>117</v>
      </c>
      <c r="U298" s="142">
        <f t="shared" si="92"/>
        <v>117</v>
      </c>
      <c r="V298" s="142">
        <f t="shared" si="92"/>
        <v>117</v>
      </c>
      <c r="W298" s="22"/>
      <c r="X298" s="22"/>
      <c r="Y298" s="22"/>
    </row>
    <row r="299" spans="2:25" ht="15.75" x14ac:dyDescent="0.25">
      <c r="B299" s="13" t="s">
        <v>90</v>
      </c>
      <c r="C299" s="141">
        <v>10</v>
      </c>
      <c r="D299" s="141">
        <v>10</v>
      </c>
      <c r="E299" s="141">
        <v>10</v>
      </c>
      <c r="F299" s="3" t="s">
        <v>91</v>
      </c>
      <c r="G299" s="142">
        <v>2500</v>
      </c>
      <c r="H299" s="8">
        <v>0.01</v>
      </c>
      <c r="I299" s="8">
        <v>0.01</v>
      </c>
      <c r="J299" s="8">
        <v>0.01</v>
      </c>
      <c r="K299" s="8">
        <v>0.01</v>
      </c>
      <c r="L299" s="8">
        <v>0.01</v>
      </c>
      <c r="M299" s="8">
        <v>0.01</v>
      </c>
      <c r="N299" s="142">
        <f t="shared" si="88"/>
        <v>25</v>
      </c>
      <c r="O299" s="142">
        <f t="shared" si="89"/>
        <v>25</v>
      </c>
      <c r="P299" s="142">
        <f t="shared" si="90"/>
        <v>25</v>
      </c>
      <c r="Q299" s="161">
        <f t="shared" si="91"/>
        <v>25</v>
      </c>
      <c r="R299" s="161">
        <f t="shared" si="91"/>
        <v>25</v>
      </c>
      <c r="S299" s="161">
        <f t="shared" si="91"/>
        <v>25</v>
      </c>
      <c r="T299" s="142">
        <f t="shared" si="92"/>
        <v>37.5</v>
      </c>
      <c r="U299" s="142">
        <f t="shared" si="92"/>
        <v>37.5</v>
      </c>
      <c r="V299" s="142">
        <f t="shared" si="92"/>
        <v>37.5</v>
      </c>
      <c r="W299" s="22"/>
      <c r="X299" s="22"/>
      <c r="Y299" s="22"/>
    </row>
    <row r="300" spans="2:25" ht="15.75" customHeight="1" x14ac:dyDescent="0.25">
      <c r="B300" s="227" t="s">
        <v>84</v>
      </c>
      <c r="C300" s="222">
        <v>200</v>
      </c>
      <c r="D300" s="222">
        <v>200</v>
      </c>
      <c r="E300" s="222">
        <v>200</v>
      </c>
      <c r="F300" s="140" t="s">
        <v>147</v>
      </c>
      <c r="G300" s="142">
        <v>5366</v>
      </c>
      <c r="H300" s="141">
        <v>1E-3</v>
      </c>
      <c r="I300" s="141">
        <v>1E-3</v>
      </c>
      <c r="J300" s="141">
        <v>1E-3</v>
      </c>
      <c r="K300" s="141">
        <v>1E-3</v>
      </c>
      <c r="L300" s="141">
        <v>1E-3</v>
      </c>
      <c r="M300" s="141">
        <v>1E-3</v>
      </c>
      <c r="N300" s="142">
        <f t="shared" si="88"/>
        <v>5.3660000000000005</v>
      </c>
      <c r="O300" s="142">
        <f t="shared" si="89"/>
        <v>5.3660000000000005</v>
      </c>
      <c r="P300" s="142">
        <f t="shared" si="90"/>
        <v>5.3660000000000005</v>
      </c>
      <c r="Q300" s="208">
        <f>SUM(N300:N301)</f>
        <v>11.891</v>
      </c>
      <c r="R300" s="208">
        <f>SUM(O300:O301)</f>
        <v>11.891</v>
      </c>
      <c r="S300" s="208">
        <f>SUM(P300:P301)</f>
        <v>11.891</v>
      </c>
      <c r="T300" s="217">
        <f t="shared" si="92"/>
        <v>17.836500000000001</v>
      </c>
      <c r="U300" s="217">
        <f t="shared" si="92"/>
        <v>17.836500000000001</v>
      </c>
      <c r="V300" s="217">
        <f t="shared" si="92"/>
        <v>17.836500000000001</v>
      </c>
      <c r="W300" s="22"/>
      <c r="X300" s="22"/>
      <c r="Y300" s="22"/>
    </row>
    <row r="301" spans="2:25" ht="15.75" x14ac:dyDescent="0.25">
      <c r="B301" s="229"/>
      <c r="C301" s="210"/>
      <c r="D301" s="210"/>
      <c r="E301" s="210"/>
      <c r="F301" s="3" t="s">
        <v>19</v>
      </c>
      <c r="G301" s="142">
        <v>435</v>
      </c>
      <c r="H301" s="8">
        <v>1.4999999999999999E-2</v>
      </c>
      <c r="I301" s="8">
        <v>1.4999999999999999E-2</v>
      </c>
      <c r="J301" s="8">
        <v>1.4999999999999999E-2</v>
      </c>
      <c r="K301" s="8">
        <v>1.4999999999999999E-2</v>
      </c>
      <c r="L301" s="8">
        <v>1.4999999999999999E-2</v>
      </c>
      <c r="M301" s="8">
        <v>1.4999999999999999E-2</v>
      </c>
      <c r="N301" s="142">
        <f t="shared" si="88"/>
        <v>6.5249999999999995</v>
      </c>
      <c r="O301" s="142">
        <f t="shared" si="89"/>
        <v>6.5249999999999995</v>
      </c>
      <c r="P301" s="142">
        <f t="shared" si="90"/>
        <v>6.5249999999999995</v>
      </c>
      <c r="Q301" s="218"/>
      <c r="R301" s="218"/>
      <c r="S301" s="218"/>
      <c r="T301" s="217"/>
      <c r="U301" s="217"/>
      <c r="V301" s="217"/>
      <c r="W301" s="22"/>
      <c r="X301" s="22"/>
      <c r="Y301" s="22"/>
    </row>
    <row r="302" spans="2:25" ht="15.75" x14ac:dyDescent="0.25">
      <c r="B302" s="12" t="s">
        <v>14</v>
      </c>
      <c r="C302" s="141">
        <v>20</v>
      </c>
      <c r="D302" s="141">
        <v>35</v>
      </c>
      <c r="E302" s="141">
        <v>40</v>
      </c>
      <c r="F302" s="19" t="s">
        <v>14</v>
      </c>
      <c r="G302" s="142">
        <v>594</v>
      </c>
      <c r="H302" s="8">
        <v>0.02</v>
      </c>
      <c r="I302" s="141">
        <v>3.5000000000000003E-2</v>
      </c>
      <c r="J302" s="8">
        <v>0.04</v>
      </c>
      <c r="K302" s="8">
        <v>0.02</v>
      </c>
      <c r="L302" s="141">
        <v>3.5000000000000003E-2</v>
      </c>
      <c r="M302" s="8">
        <v>0.04</v>
      </c>
      <c r="N302" s="142">
        <f t="shared" si="88"/>
        <v>11.88</v>
      </c>
      <c r="O302" s="142">
        <f t="shared" si="89"/>
        <v>20.790000000000003</v>
      </c>
      <c r="P302" s="142">
        <f t="shared" si="90"/>
        <v>23.76</v>
      </c>
      <c r="Q302" s="161">
        <f>SUM(N302)</f>
        <v>11.88</v>
      </c>
      <c r="R302" s="161">
        <f>SUM(O302)</f>
        <v>20.790000000000003</v>
      </c>
      <c r="S302" s="161">
        <f>SUM(P302)</f>
        <v>23.76</v>
      </c>
      <c r="T302" s="142">
        <f t="shared" ref="T302:V303" si="93">Q302+Q302*50%</f>
        <v>17.82</v>
      </c>
      <c r="U302" s="142">
        <f t="shared" si="93"/>
        <v>31.185000000000002</v>
      </c>
      <c r="V302" s="142">
        <f t="shared" si="93"/>
        <v>35.64</v>
      </c>
      <c r="W302" s="22"/>
      <c r="X302" s="22"/>
      <c r="Y302" s="22"/>
    </row>
    <row r="303" spans="2:25" ht="15.75" x14ac:dyDescent="0.25">
      <c r="B303" s="22"/>
      <c r="C303" s="22"/>
      <c r="D303" s="22"/>
      <c r="E303" s="22"/>
      <c r="F303" s="22"/>
      <c r="G303" s="23"/>
      <c r="H303" s="22"/>
      <c r="I303" s="22"/>
      <c r="J303" s="22"/>
      <c r="K303" s="22"/>
      <c r="L303" s="22"/>
      <c r="M303" s="22"/>
      <c r="N303" s="27"/>
      <c r="O303" s="27"/>
      <c r="P303" s="27"/>
      <c r="Q303" s="24">
        <f>SUM(Q291:Q302)</f>
        <v>576.38099999999997</v>
      </c>
      <c r="R303" s="24">
        <f>SUM(R291:R302)</f>
        <v>585.29099999999994</v>
      </c>
      <c r="S303" s="24">
        <f>SUM(S291:S302)</f>
        <v>738.79200000000003</v>
      </c>
      <c r="T303" s="25">
        <f t="shared" si="93"/>
        <v>864.57150000000001</v>
      </c>
      <c r="U303" s="25">
        <f t="shared" si="93"/>
        <v>877.93649999999991</v>
      </c>
      <c r="V303" s="25">
        <f t="shared" si="93"/>
        <v>1108.1880000000001</v>
      </c>
      <c r="W303" s="22"/>
      <c r="X303" s="22"/>
      <c r="Y303" s="22"/>
    </row>
    <row r="304" spans="2:25" ht="16.5" thickBot="1" x14ac:dyDescent="0.3">
      <c r="B304" s="26" t="s">
        <v>38</v>
      </c>
      <c r="C304" s="26"/>
      <c r="D304" s="26"/>
      <c r="E304" s="26"/>
      <c r="F304" s="26"/>
      <c r="G304" s="27"/>
      <c r="H304" s="26"/>
      <c r="I304" s="26"/>
      <c r="J304" s="26"/>
      <c r="K304" s="26"/>
      <c r="L304" s="26"/>
      <c r="M304" s="26"/>
      <c r="N304" s="27"/>
      <c r="O304" s="27"/>
      <c r="P304" s="27"/>
      <c r="Q304" s="28"/>
      <c r="R304" s="28"/>
      <c r="S304" s="28"/>
      <c r="T304" s="27"/>
      <c r="U304" s="27"/>
      <c r="V304" s="27"/>
      <c r="W304" s="22"/>
      <c r="X304" s="22"/>
      <c r="Y304" s="22"/>
    </row>
    <row r="305" spans="2:25" ht="15.75" customHeight="1" x14ac:dyDescent="0.25">
      <c r="B305" s="224" t="s">
        <v>148</v>
      </c>
      <c r="C305" s="221">
        <v>60</v>
      </c>
      <c r="D305" s="221">
        <v>100</v>
      </c>
      <c r="E305" s="221">
        <v>100</v>
      </c>
      <c r="F305" s="53" t="s">
        <v>149</v>
      </c>
      <c r="G305" s="38">
        <v>132</v>
      </c>
      <c r="H305" s="9">
        <v>5.8999999999999997E-2</v>
      </c>
      <c r="I305" s="38">
        <v>9.9000000000000005E-2</v>
      </c>
      <c r="J305" s="9">
        <v>9.9000000000000005E-2</v>
      </c>
      <c r="K305" s="9">
        <v>4.7E-2</v>
      </c>
      <c r="L305" s="9">
        <v>7.9000000000000001E-2</v>
      </c>
      <c r="M305" s="9">
        <v>7.9000000000000001E-2</v>
      </c>
      <c r="N305" s="142">
        <f t="shared" ref="N305:N321" si="94">H305*G305</f>
        <v>7.7879999999999994</v>
      </c>
      <c r="O305" s="142">
        <f t="shared" ref="O305:O321" si="95">I305*G305</f>
        <v>13.068000000000001</v>
      </c>
      <c r="P305" s="142">
        <f t="shared" ref="P305:P321" si="96">J305*G305</f>
        <v>13.068000000000001</v>
      </c>
      <c r="Q305" s="208">
        <f>SUM(N305:N309)</f>
        <v>12.633999999999999</v>
      </c>
      <c r="R305" s="208">
        <f>SUM(O305:O309)</f>
        <v>20.6</v>
      </c>
      <c r="S305" s="208">
        <f>SUM(P305:P309)</f>
        <v>21.035000000000004</v>
      </c>
      <c r="T305" s="217">
        <f>Q305+Q305*50%</f>
        <v>18.950999999999997</v>
      </c>
      <c r="U305" s="217">
        <f>R305+R305*50%</f>
        <v>30.900000000000002</v>
      </c>
      <c r="V305" s="217">
        <f>S305+S305*50%</f>
        <v>31.552500000000006</v>
      </c>
      <c r="W305" s="22"/>
      <c r="X305" s="22"/>
      <c r="Y305" s="22"/>
    </row>
    <row r="306" spans="2:25" ht="15.75" x14ac:dyDescent="0.25">
      <c r="B306" s="225"/>
      <c r="C306" s="219"/>
      <c r="D306" s="219"/>
      <c r="E306" s="219"/>
      <c r="F306" s="3" t="s">
        <v>16</v>
      </c>
      <c r="G306" s="142">
        <v>177</v>
      </c>
      <c r="H306" s="141">
        <v>8.0000000000000002E-3</v>
      </c>
      <c r="I306" s="141">
        <v>1.2999999999999999E-2</v>
      </c>
      <c r="J306" s="141">
        <v>1.2999999999999999E-2</v>
      </c>
      <c r="K306" s="141">
        <v>0.06</v>
      </c>
      <c r="L306" s="141">
        <v>0.01</v>
      </c>
      <c r="M306" s="141">
        <v>0.01</v>
      </c>
      <c r="N306" s="142">
        <f t="shared" si="94"/>
        <v>1.4159999999999999</v>
      </c>
      <c r="O306" s="142">
        <f t="shared" si="95"/>
        <v>2.3009999999999997</v>
      </c>
      <c r="P306" s="142">
        <f t="shared" si="96"/>
        <v>2.3009999999999997</v>
      </c>
      <c r="Q306" s="212"/>
      <c r="R306" s="212"/>
      <c r="S306" s="212"/>
      <c r="T306" s="217"/>
      <c r="U306" s="217"/>
      <c r="V306" s="217"/>
      <c r="W306" s="22"/>
      <c r="X306" s="22"/>
      <c r="Y306" s="22"/>
    </row>
    <row r="307" spans="2:25" ht="15.75" x14ac:dyDescent="0.25">
      <c r="B307" s="226"/>
      <c r="C307" s="222"/>
      <c r="D307" s="222"/>
      <c r="E307" s="222"/>
      <c r="F307" s="67" t="s">
        <v>13</v>
      </c>
      <c r="G307" s="146">
        <v>683</v>
      </c>
      <c r="H307" s="143">
        <v>3.0000000000000001E-3</v>
      </c>
      <c r="I307" s="143">
        <v>5.0000000000000001E-3</v>
      </c>
      <c r="J307" s="143">
        <v>5.0000000000000001E-3</v>
      </c>
      <c r="K307" s="143">
        <v>3.0000000000000001E-3</v>
      </c>
      <c r="L307" s="143">
        <v>5.0000000000000001E-3</v>
      </c>
      <c r="M307" s="143">
        <v>5.0000000000000001E-3</v>
      </c>
      <c r="N307" s="142">
        <f t="shared" si="94"/>
        <v>2.0489999999999999</v>
      </c>
      <c r="O307" s="142">
        <f t="shared" si="95"/>
        <v>3.415</v>
      </c>
      <c r="P307" s="142">
        <f t="shared" si="96"/>
        <v>3.415</v>
      </c>
      <c r="Q307" s="212"/>
      <c r="R307" s="212"/>
      <c r="S307" s="212"/>
      <c r="T307" s="217"/>
      <c r="U307" s="217"/>
      <c r="V307" s="217"/>
      <c r="W307" s="22"/>
      <c r="X307" s="22"/>
      <c r="Y307" s="22"/>
    </row>
    <row r="308" spans="2:25" ht="15.75" x14ac:dyDescent="0.25">
      <c r="B308" s="226"/>
      <c r="C308" s="222"/>
      <c r="D308" s="222"/>
      <c r="E308" s="222"/>
      <c r="F308" s="51" t="s">
        <v>10</v>
      </c>
      <c r="G308" s="142">
        <v>76</v>
      </c>
      <c r="H308" s="141">
        <v>1E-3</v>
      </c>
      <c r="I308" s="141">
        <v>1E-3</v>
      </c>
      <c r="J308" s="141">
        <v>1E-3</v>
      </c>
      <c r="K308" s="141">
        <v>1E-3</v>
      </c>
      <c r="L308" s="141">
        <v>1E-3</v>
      </c>
      <c r="M308" s="141">
        <v>1E-3</v>
      </c>
      <c r="N308" s="142">
        <f t="shared" si="94"/>
        <v>7.5999999999999998E-2</v>
      </c>
      <c r="O308" s="142">
        <f t="shared" si="95"/>
        <v>7.5999999999999998E-2</v>
      </c>
      <c r="P308" s="142">
        <f t="shared" si="96"/>
        <v>7.5999999999999998E-2</v>
      </c>
      <c r="Q308" s="209"/>
      <c r="R308" s="209"/>
      <c r="S308" s="209"/>
      <c r="T308" s="217"/>
      <c r="U308" s="217"/>
      <c r="V308" s="217"/>
      <c r="W308" s="22"/>
      <c r="X308" s="22"/>
      <c r="Y308" s="22"/>
    </row>
    <row r="309" spans="2:25" ht="16.5" thickBot="1" x14ac:dyDescent="0.3">
      <c r="B309" s="226"/>
      <c r="C309" s="223"/>
      <c r="D309" s="223"/>
      <c r="E309" s="223"/>
      <c r="F309" s="55" t="s">
        <v>19</v>
      </c>
      <c r="G309" s="40">
        <v>435</v>
      </c>
      <c r="H309" s="156">
        <v>3.0000000000000001E-3</v>
      </c>
      <c r="I309" s="156">
        <v>4.0000000000000001E-3</v>
      </c>
      <c r="J309" s="156">
        <v>5.0000000000000001E-3</v>
      </c>
      <c r="K309" s="156">
        <v>3.0000000000000001E-3</v>
      </c>
      <c r="L309" s="156">
        <v>4.0000000000000001E-3</v>
      </c>
      <c r="M309" s="156">
        <v>5.0000000000000001E-3</v>
      </c>
      <c r="N309" s="142">
        <f t="shared" si="94"/>
        <v>1.3049999999999999</v>
      </c>
      <c r="O309" s="142">
        <f t="shared" si="95"/>
        <v>1.74</v>
      </c>
      <c r="P309" s="142">
        <f t="shared" si="96"/>
        <v>2.1750000000000003</v>
      </c>
      <c r="Q309" s="210"/>
      <c r="R309" s="210"/>
      <c r="S309" s="210"/>
      <c r="T309" s="217"/>
      <c r="U309" s="217"/>
      <c r="V309" s="217"/>
      <c r="W309" s="22"/>
      <c r="X309" s="22"/>
      <c r="Y309" s="22"/>
    </row>
    <row r="310" spans="2:25" ht="21.75" customHeight="1" x14ac:dyDescent="0.25">
      <c r="B310" s="227" t="s">
        <v>121</v>
      </c>
      <c r="C310" s="222" t="s">
        <v>73</v>
      </c>
      <c r="D310" s="222" t="s">
        <v>74</v>
      </c>
      <c r="E310" s="222" t="s">
        <v>75</v>
      </c>
      <c r="F310" s="11" t="s">
        <v>72</v>
      </c>
      <c r="G310" s="142">
        <v>2710</v>
      </c>
      <c r="H310" s="141">
        <v>0.05</v>
      </c>
      <c r="I310" s="8">
        <v>7.5999999999999998E-2</v>
      </c>
      <c r="J310" s="8">
        <v>0.10100000000000001</v>
      </c>
      <c r="K310" s="18">
        <v>3.6999999999999998E-2</v>
      </c>
      <c r="L310" s="18">
        <v>5.6000000000000001E-2</v>
      </c>
      <c r="M310" s="18">
        <v>7.3999999999999996E-2</v>
      </c>
      <c r="N310" s="142">
        <f t="shared" si="94"/>
        <v>135.5</v>
      </c>
      <c r="O310" s="142">
        <f t="shared" si="95"/>
        <v>205.96</v>
      </c>
      <c r="P310" s="142">
        <f t="shared" si="96"/>
        <v>273.71000000000004</v>
      </c>
      <c r="Q310" s="208">
        <f>SUM(N310:N316)</f>
        <v>164.8896</v>
      </c>
      <c r="R310" s="208">
        <f>SUM(O310:O316)</f>
        <v>244.4606</v>
      </c>
      <c r="S310" s="208">
        <f>SUM(P310:P316)</f>
        <v>319.68460000000005</v>
      </c>
      <c r="T310" s="222">
        <f>Q310+Q310*50%</f>
        <v>247.33440000000002</v>
      </c>
      <c r="U310" s="222">
        <f>R310+R310*50%</f>
        <v>366.6909</v>
      </c>
      <c r="V310" s="222">
        <f>S310+S310*50%</f>
        <v>479.52690000000007</v>
      </c>
      <c r="W310" s="22"/>
      <c r="X310" s="22"/>
      <c r="Y310" s="22"/>
    </row>
    <row r="311" spans="2:25" ht="29.25" customHeight="1" x14ac:dyDescent="0.25">
      <c r="B311" s="228"/>
      <c r="C311" s="209"/>
      <c r="D311" s="209"/>
      <c r="E311" s="209"/>
      <c r="F311" s="12" t="s">
        <v>47</v>
      </c>
      <c r="G311" s="142">
        <v>214</v>
      </c>
      <c r="H311" s="141">
        <v>8.9999999999999993E-3</v>
      </c>
      <c r="I311" s="141">
        <v>1.4E-2</v>
      </c>
      <c r="J311" s="141">
        <v>1.7999999999999999E-2</v>
      </c>
      <c r="K311" s="141">
        <v>8.9999999999999993E-3</v>
      </c>
      <c r="L311" s="141">
        <v>1.4E-2</v>
      </c>
      <c r="M311" s="141">
        <v>1.7999999999999999E-2</v>
      </c>
      <c r="N311" s="142">
        <f t="shared" si="94"/>
        <v>1.9259999999999999</v>
      </c>
      <c r="O311" s="142">
        <f t="shared" si="95"/>
        <v>2.996</v>
      </c>
      <c r="P311" s="142">
        <f t="shared" si="96"/>
        <v>3.8519999999999999</v>
      </c>
      <c r="Q311" s="212"/>
      <c r="R311" s="212"/>
      <c r="S311" s="212"/>
      <c r="T311" s="209"/>
      <c r="U311" s="209"/>
      <c r="V311" s="209"/>
      <c r="W311" s="22"/>
      <c r="X311" s="22"/>
      <c r="Y311" s="22"/>
    </row>
    <row r="312" spans="2:25" ht="15.75" x14ac:dyDescent="0.25">
      <c r="B312" s="228"/>
      <c r="C312" s="209"/>
      <c r="D312" s="209"/>
      <c r="E312" s="209"/>
      <c r="F312" s="3" t="s">
        <v>58</v>
      </c>
      <c r="G312" s="142">
        <v>405</v>
      </c>
      <c r="H312" s="8">
        <v>1.2E-2</v>
      </c>
      <c r="I312" s="8">
        <v>1.7000000000000001E-2</v>
      </c>
      <c r="J312" s="8">
        <v>2.4E-2</v>
      </c>
      <c r="K312" s="8">
        <v>1.2E-2</v>
      </c>
      <c r="L312" s="8">
        <v>1.7000000000000001E-2</v>
      </c>
      <c r="M312" s="8">
        <v>2.4E-2</v>
      </c>
      <c r="N312" s="142">
        <f t="shared" si="94"/>
        <v>4.8600000000000003</v>
      </c>
      <c r="O312" s="142">
        <f t="shared" si="95"/>
        <v>6.8850000000000007</v>
      </c>
      <c r="P312" s="142">
        <f t="shared" si="96"/>
        <v>9.7200000000000006</v>
      </c>
      <c r="Q312" s="212"/>
      <c r="R312" s="212"/>
      <c r="S312" s="212"/>
      <c r="T312" s="209"/>
      <c r="U312" s="209"/>
      <c r="V312" s="209"/>
      <c r="W312" s="22"/>
      <c r="X312" s="22"/>
      <c r="Y312" s="22"/>
    </row>
    <row r="313" spans="2:25" ht="15.75" x14ac:dyDescent="0.25">
      <c r="B313" s="228"/>
      <c r="C313" s="209"/>
      <c r="D313" s="209"/>
      <c r="E313" s="209"/>
      <c r="F313" s="3" t="s">
        <v>34</v>
      </c>
      <c r="G313" s="142">
        <v>1550</v>
      </c>
      <c r="H313" s="141">
        <v>5.0000000000000001E-3</v>
      </c>
      <c r="I313" s="141">
        <v>8.0000000000000002E-3</v>
      </c>
      <c r="J313" s="8">
        <v>0.01</v>
      </c>
      <c r="K313" s="141">
        <v>5.0000000000000001E-3</v>
      </c>
      <c r="L313" s="141">
        <v>8.0000000000000002E-3</v>
      </c>
      <c r="M313" s="8">
        <v>0.01</v>
      </c>
      <c r="N313" s="142">
        <f t="shared" si="94"/>
        <v>7.75</v>
      </c>
      <c r="O313" s="142">
        <f t="shared" si="95"/>
        <v>12.4</v>
      </c>
      <c r="P313" s="142">
        <f t="shared" si="96"/>
        <v>15.5</v>
      </c>
      <c r="Q313" s="212"/>
      <c r="R313" s="212"/>
      <c r="S313" s="212"/>
      <c r="T313" s="209"/>
      <c r="U313" s="209"/>
      <c r="V313" s="209"/>
      <c r="W313" s="22"/>
      <c r="X313" s="22"/>
      <c r="Y313" s="22"/>
    </row>
    <row r="314" spans="2:25" ht="15.75" x14ac:dyDescent="0.25">
      <c r="B314" s="228"/>
      <c r="C314" s="209"/>
      <c r="D314" s="209"/>
      <c r="E314" s="209"/>
      <c r="F314" s="3" t="s">
        <v>35</v>
      </c>
      <c r="G314" s="142">
        <v>683</v>
      </c>
      <c r="H314" s="141">
        <v>3.0000000000000001E-3</v>
      </c>
      <c r="I314" s="141">
        <v>5.0000000000000001E-3</v>
      </c>
      <c r="J314" s="141">
        <v>6.0000000000000001E-3</v>
      </c>
      <c r="K314" s="141">
        <v>3.0000000000000001E-3</v>
      </c>
      <c r="L314" s="141">
        <v>5.0000000000000001E-3</v>
      </c>
      <c r="M314" s="141">
        <v>6.0000000000000001E-3</v>
      </c>
      <c r="N314" s="142">
        <f t="shared" si="94"/>
        <v>2.0489999999999999</v>
      </c>
      <c r="O314" s="142">
        <f t="shared" si="95"/>
        <v>3.415</v>
      </c>
      <c r="P314" s="142">
        <f t="shared" si="96"/>
        <v>4.0979999999999999</v>
      </c>
      <c r="Q314" s="212"/>
      <c r="R314" s="212"/>
      <c r="S314" s="212"/>
      <c r="T314" s="209"/>
      <c r="U314" s="209"/>
      <c r="V314" s="209"/>
      <c r="W314" s="22"/>
      <c r="X314" s="22"/>
      <c r="Y314" s="22"/>
    </row>
    <row r="315" spans="2:25" ht="15.75" x14ac:dyDescent="0.25">
      <c r="B315" s="228"/>
      <c r="C315" s="209"/>
      <c r="D315" s="209"/>
      <c r="E315" s="209"/>
      <c r="F315" s="3" t="s">
        <v>10</v>
      </c>
      <c r="G315" s="142">
        <v>76</v>
      </c>
      <c r="H315" s="141">
        <v>1E-3</v>
      </c>
      <c r="I315" s="141">
        <v>1E-3</v>
      </c>
      <c r="J315" s="141">
        <v>1E-3</v>
      </c>
      <c r="K315" s="141">
        <v>1E-3</v>
      </c>
      <c r="L315" s="141">
        <v>1E-3</v>
      </c>
      <c r="M315" s="141">
        <v>1E-3</v>
      </c>
      <c r="N315" s="142">
        <f t="shared" si="94"/>
        <v>7.5999999999999998E-2</v>
      </c>
      <c r="O315" s="142">
        <f t="shared" si="95"/>
        <v>7.5999999999999998E-2</v>
      </c>
      <c r="P315" s="142">
        <f t="shared" si="96"/>
        <v>7.5999999999999998E-2</v>
      </c>
      <c r="Q315" s="212"/>
      <c r="R315" s="212"/>
      <c r="S315" s="212"/>
      <c r="T315" s="209"/>
      <c r="U315" s="209"/>
      <c r="V315" s="209"/>
      <c r="W315" s="22"/>
      <c r="X315" s="22"/>
      <c r="Y315" s="22"/>
    </row>
    <row r="316" spans="2:25" ht="16.5" thickBot="1" x14ac:dyDescent="0.3">
      <c r="B316" s="229"/>
      <c r="C316" s="210"/>
      <c r="D316" s="210"/>
      <c r="E316" s="210"/>
      <c r="F316" s="39" t="s">
        <v>66</v>
      </c>
      <c r="G316" s="52">
        <v>636.42999999999995</v>
      </c>
      <c r="H316" s="52">
        <v>0.02</v>
      </c>
      <c r="I316" s="52">
        <v>0.02</v>
      </c>
      <c r="J316" s="52">
        <v>0.02</v>
      </c>
      <c r="K316" s="52">
        <v>0.02</v>
      </c>
      <c r="L316" s="52">
        <v>0.02</v>
      </c>
      <c r="M316" s="52">
        <v>0.02</v>
      </c>
      <c r="N316" s="142">
        <f t="shared" si="94"/>
        <v>12.7286</v>
      </c>
      <c r="O316" s="142">
        <f t="shared" si="95"/>
        <v>12.7286</v>
      </c>
      <c r="P316" s="142">
        <f t="shared" si="96"/>
        <v>12.7286</v>
      </c>
      <c r="Q316" s="218"/>
      <c r="R316" s="218"/>
      <c r="S316" s="218"/>
      <c r="T316" s="210"/>
      <c r="U316" s="210"/>
      <c r="V316" s="210"/>
      <c r="W316" s="22"/>
      <c r="X316" s="22"/>
      <c r="Y316" s="22"/>
    </row>
    <row r="317" spans="2:25" ht="15.75" customHeight="1" x14ac:dyDescent="0.25">
      <c r="B317" s="265" t="s">
        <v>86</v>
      </c>
      <c r="C317" s="209">
        <v>100</v>
      </c>
      <c r="D317" s="209">
        <v>130</v>
      </c>
      <c r="E317" s="209">
        <v>150</v>
      </c>
      <c r="F317" s="51" t="s">
        <v>60</v>
      </c>
      <c r="G317" s="142">
        <v>482</v>
      </c>
      <c r="H317" s="145">
        <v>3.5999999999999997E-2</v>
      </c>
      <c r="I317" s="145">
        <v>4.5999999999999999E-2</v>
      </c>
      <c r="J317" s="145">
        <v>5.3999999999999999E-2</v>
      </c>
      <c r="K317" s="145">
        <v>3.5999999999999997E-2</v>
      </c>
      <c r="L317" s="145">
        <v>4.5999999999999999E-2</v>
      </c>
      <c r="M317" s="145">
        <v>5.3999999999999999E-2</v>
      </c>
      <c r="N317" s="142">
        <f t="shared" si="94"/>
        <v>17.352</v>
      </c>
      <c r="O317" s="142">
        <f t="shared" si="95"/>
        <v>22.172000000000001</v>
      </c>
      <c r="P317" s="142">
        <f t="shared" si="96"/>
        <v>26.027999999999999</v>
      </c>
      <c r="Q317" s="208">
        <f>SUM(N317:N319)</f>
        <v>42.768000000000001</v>
      </c>
      <c r="R317" s="208">
        <f>SUM(O317:O319)</f>
        <v>47.588000000000001</v>
      </c>
      <c r="S317" s="208">
        <f>SUM(P317:P319)</f>
        <v>51.443999999999996</v>
      </c>
      <c r="T317" s="217">
        <f>Q317+Q317*50%</f>
        <v>64.152000000000001</v>
      </c>
      <c r="U317" s="217">
        <f>R317+R317*50%</f>
        <v>71.382000000000005</v>
      </c>
      <c r="V317" s="217">
        <f>S317+S317*50%</f>
        <v>77.165999999999997</v>
      </c>
      <c r="W317" s="22"/>
      <c r="X317" s="22"/>
      <c r="Y317" s="22"/>
    </row>
    <row r="318" spans="2:25" ht="15.75" customHeight="1" x14ac:dyDescent="0.25">
      <c r="B318" s="265"/>
      <c r="C318" s="209"/>
      <c r="D318" s="209"/>
      <c r="E318" s="209"/>
      <c r="F318" s="3" t="s">
        <v>33</v>
      </c>
      <c r="G318" s="142">
        <v>5068</v>
      </c>
      <c r="H318" s="141">
        <v>5.0000000000000001E-3</v>
      </c>
      <c r="I318" s="141">
        <v>5.0000000000000001E-3</v>
      </c>
      <c r="J318" s="141">
        <v>5.0000000000000001E-3</v>
      </c>
      <c r="K318" s="141">
        <v>5.0000000000000001E-3</v>
      </c>
      <c r="L318" s="141">
        <v>5.0000000000000001E-3</v>
      </c>
      <c r="M318" s="141">
        <v>5.0000000000000001E-3</v>
      </c>
      <c r="N318" s="142">
        <f t="shared" si="94"/>
        <v>25.34</v>
      </c>
      <c r="O318" s="142">
        <f t="shared" si="95"/>
        <v>25.34</v>
      </c>
      <c r="P318" s="142">
        <f t="shared" si="96"/>
        <v>25.34</v>
      </c>
      <c r="Q318" s="212"/>
      <c r="R318" s="212"/>
      <c r="S318" s="212"/>
      <c r="T318" s="217"/>
      <c r="U318" s="217"/>
      <c r="V318" s="217"/>
      <c r="W318" s="22"/>
      <c r="X318" s="22"/>
      <c r="Y318" s="22"/>
    </row>
    <row r="319" spans="2:25" ht="17.25" customHeight="1" x14ac:dyDescent="0.25">
      <c r="B319" s="265"/>
      <c r="C319" s="209"/>
      <c r="D319" s="209"/>
      <c r="E319" s="209"/>
      <c r="F319" s="74" t="s">
        <v>10</v>
      </c>
      <c r="G319" s="75">
        <v>76</v>
      </c>
      <c r="H319" s="153">
        <v>1E-3</v>
      </c>
      <c r="I319" s="153">
        <v>1E-3</v>
      </c>
      <c r="J319" s="153">
        <v>1E-3</v>
      </c>
      <c r="K319" s="153">
        <v>1E-3</v>
      </c>
      <c r="L319" s="153">
        <v>1E-3</v>
      </c>
      <c r="M319" s="153">
        <v>1E-3</v>
      </c>
      <c r="N319" s="142">
        <f t="shared" si="94"/>
        <v>7.5999999999999998E-2</v>
      </c>
      <c r="O319" s="142">
        <f t="shared" si="95"/>
        <v>7.5999999999999998E-2</v>
      </c>
      <c r="P319" s="142">
        <f t="shared" si="96"/>
        <v>7.5999999999999998E-2</v>
      </c>
      <c r="Q319" s="210"/>
      <c r="R319" s="210"/>
      <c r="S319" s="210"/>
      <c r="T319" s="217"/>
      <c r="U319" s="217"/>
      <c r="V319" s="217"/>
      <c r="W319" s="22"/>
      <c r="X319" s="22"/>
      <c r="Y319" s="22"/>
    </row>
    <row r="320" spans="2:25" ht="15.75" x14ac:dyDescent="0.25">
      <c r="B320" s="15" t="s">
        <v>138</v>
      </c>
      <c r="C320" s="141">
        <v>200</v>
      </c>
      <c r="D320" s="141">
        <v>200</v>
      </c>
      <c r="E320" s="141">
        <v>200</v>
      </c>
      <c r="F320" s="11" t="s">
        <v>111</v>
      </c>
      <c r="G320" s="142">
        <v>200</v>
      </c>
      <c r="H320" s="8">
        <v>0.2</v>
      </c>
      <c r="I320" s="8">
        <v>0.2</v>
      </c>
      <c r="J320" s="8">
        <v>0.2</v>
      </c>
      <c r="K320" s="8">
        <v>0.2</v>
      </c>
      <c r="L320" s="8">
        <v>0.2</v>
      </c>
      <c r="M320" s="8">
        <v>0.2</v>
      </c>
      <c r="N320" s="142">
        <f t="shared" si="94"/>
        <v>40</v>
      </c>
      <c r="O320" s="142">
        <f t="shared" si="95"/>
        <v>40</v>
      </c>
      <c r="P320" s="142">
        <f t="shared" si="96"/>
        <v>40</v>
      </c>
      <c r="Q320" s="142">
        <f t="shared" ref="Q320:S321" si="97">SUM(N320)</f>
        <v>40</v>
      </c>
      <c r="R320" s="142">
        <f t="shared" si="97"/>
        <v>40</v>
      </c>
      <c r="S320" s="14">
        <f t="shared" si="97"/>
        <v>40</v>
      </c>
      <c r="T320" s="142">
        <f t="shared" ref="T320:V322" si="98">Q320+Q320*50%</f>
        <v>60</v>
      </c>
      <c r="U320" s="142">
        <f t="shared" si="98"/>
        <v>60</v>
      </c>
      <c r="V320" s="142">
        <f t="shared" si="98"/>
        <v>60</v>
      </c>
      <c r="W320" s="22"/>
      <c r="X320" s="22"/>
      <c r="Y320" s="22"/>
    </row>
    <row r="321" spans="2:25" ht="15.75" x14ac:dyDescent="0.25">
      <c r="B321" s="12" t="s">
        <v>14</v>
      </c>
      <c r="C321" s="141">
        <v>20</v>
      </c>
      <c r="D321" s="141">
        <v>35</v>
      </c>
      <c r="E321" s="141">
        <v>40</v>
      </c>
      <c r="F321" s="11" t="s">
        <v>14</v>
      </c>
      <c r="G321" s="142">
        <v>594</v>
      </c>
      <c r="H321" s="8">
        <v>0.02</v>
      </c>
      <c r="I321" s="141">
        <v>3.5000000000000003E-2</v>
      </c>
      <c r="J321" s="8">
        <v>0.04</v>
      </c>
      <c r="K321" s="8">
        <v>0.02</v>
      </c>
      <c r="L321" s="141">
        <v>3.5000000000000003E-2</v>
      </c>
      <c r="M321" s="8">
        <v>0.04</v>
      </c>
      <c r="N321" s="142">
        <f t="shared" si="94"/>
        <v>11.88</v>
      </c>
      <c r="O321" s="142">
        <f t="shared" si="95"/>
        <v>20.790000000000003</v>
      </c>
      <c r="P321" s="142">
        <f t="shared" si="96"/>
        <v>23.76</v>
      </c>
      <c r="Q321" s="142">
        <f t="shared" si="97"/>
        <v>11.88</v>
      </c>
      <c r="R321" s="142">
        <f t="shared" si="97"/>
        <v>20.790000000000003</v>
      </c>
      <c r="S321" s="14">
        <f t="shared" si="97"/>
        <v>23.76</v>
      </c>
      <c r="T321" s="142">
        <f t="shared" si="98"/>
        <v>17.82</v>
      </c>
      <c r="U321" s="142">
        <f t="shared" si="98"/>
        <v>31.185000000000002</v>
      </c>
      <c r="V321" s="142">
        <f t="shared" si="98"/>
        <v>35.64</v>
      </c>
      <c r="W321" s="22"/>
      <c r="X321" s="22"/>
      <c r="Y321" s="22"/>
    </row>
    <row r="322" spans="2:25" ht="15.75" x14ac:dyDescent="0.25">
      <c r="B322" s="26"/>
      <c r="C322" s="26"/>
      <c r="D322" s="26"/>
      <c r="E322" s="26"/>
      <c r="F322" s="26"/>
      <c r="G322" s="27"/>
      <c r="H322" s="26"/>
      <c r="I322" s="26"/>
      <c r="J322" s="26"/>
      <c r="K322" s="26"/>
      <c r="L322" s="26"/>
      <c r="M322" s="26"/>
      <c r="N322" s="27"/>
      <c r="O322" s="27"/>
      <c r="P322" s="27"/>
      <c r="Q322" s="25">
        <f>SUM(Q305:Q321)</f>
        <v>272.17160000000001</v>
      </c>
      <c r="R322" s="25">
        <f>SUM(R305:R321)</f>
        <v>373.43860000000006</v>
      </c>
      <c r="S322" s="25">
        <f>SUM(S305:S321)</f>
        <v>455.92360000000008</v>
      </c>
      <c r="T322" s="25">
        <f t="shared" si="98"/>
        <v>408.25740000000002</v>
      </c>
      <c r="U322" s="25">
        <f t="shared" si="98"/>
        <v>560.15790000000015</v>
      </c>
      <c r="V322" s="25">
        <f t="shared" si="98"/>
        <v>683.88540000000012</v>
      </c>
      <c r="W322" s="22"/>
      <c r="X322" s="22"/>
      <c r="Y322" s="22"/>
    </row>
    <row r="323" spans="2:25" ht="15.75" x14ac:dyDescent="0.25">
      <c r="B323" s="26" t="s">
        <v>24</v>
      </c>
      <c r="C323" s="26"/>
      <c r="D323" s="26"/>
      <c r="E323" s="26"/>
      <c r="F323" s="26"/>
      <c r="G323" s="27"/>
      <c r="H323" s="26"/>
      <c r="I323" s="26"/>
      <c r="J323" s="26"/>
      <c r="K323" s="26"/>
      <c r="L323" s="26"/>
      <c r="M323" s="26"/>
      <c r="N323" s="27"/>
      <c r="O323" s="27"/>
      <c r="P323" s="27"/>
      <c r="Q323" s="28"/>
      <c r="R323" s="28"/>
      <c r="S323" s="28"/>
      <c r="T323" s="27"/>
      <c r="U323" s="27"/>
      <c r="V323" s="27"/>
      <c r="W323" s="22"/>
      <c r="X323" s="22"/>
      <c r="Y323" s="22"/>
    </row>
    <row r="324" spans="2:25" ht="15.75" customHeight="1" x14ac:dyDescent="0.25">
      <c r="W324" s="22"/>
      <c r="X324" s="22"/>
      <c r="Y324" s="22"/>
    </row>
    <row r="325" spans="2:25" ht="15.75" x14ac:dyDescent="0.25">
      <c r="B325" s="230" t="s">
        <v>123</v>
      </c>
      <c r="C325" s="222">
        <v>60</v>
      </c>
      <c r="D325" s="222">
        <v>100</v>
      </c>
      <c r="E325" s="222">
        <v>100</v>
      </c>
      <c r="F325" s="3" t="s">
        <v>16</v>
      </c>
      <c r="G325" s="175">
        <v>177</v>
      </c>
      <c r="H325" s="179">
        <v>6.5000000000000002E-2</v>
      </c>
      <c r="I325" s="179">
        <v>0.108</v>
      </c>
      <c r="J325" s="179">
        <v>0.108</v>
      </c>
      <c r="K325" s="179">
        <v>5.1999999999999998E-2</v>
      </c>
      <c r="L325" s="179">
        <v>8.5999999999999993E-2</v>
      </c>
      <c r="M325" s="179">
        <v>8.5999999999999993E-2</v>
      </c>
      <c r="N325" s="175">
        <f t="shared" ref="N325:N327" si="99">H325*G325</f>
        <v>11.505000000000001</v>
      </c>
      <c r="O325" s="175">
        <f t="shared" ref="O325:O327" si="100">I325*G325</f>
        <v>19.116</v>
      </c>
      <c r="P325" s="175">
        <f t="shared" ref="P325:P327" si="101">J325*G325</f>
        <v>19.116</v>
      </c>
      <c r="Q325" s="208">
        <f>SUM(N325:N327)</f>
        <v>32.411999999999999</v>
      </c>
      <c r="R325" s="208">
        <f>SUM(O325:O327)</f>
        <v>48.357999999999997</v>
      </c>
      <c r="S325" s="208">
        <f>SUM(P325:P327)</f>
        <v>48.357999999999997</v>
      </c>
      <c r="T325" s="208">
        <f>Q325+Q325*50%</f>
        <v>48.617999999999995</v>
      </c>
      <c r="U325" s="208">
        <f>R325+R325*50%</f>
        <v>72.536999999999992</v>
      </c>
      <c r="V325" s="208">
        <f>S325+S325*50%</f>
        <v>72.536999999999992</v>
      </c>
      <c r="W325" s="22"/>
      <c r="X325" s="22"/>
      <c r="Y325" s="22"/>
    </row>
    <row r="326" spans="2:25" ht="15.75" x14ac:dyDescent="0.25">
      <c r="B326" s="231"/>
      <c r="C326" s="209"/>
      <c r="D326" s="209"/>
      <c r="E326" s="209"/>
      <c r="F326" s="3" t="s">
        <v>71</v>
      </c>
      <c r="G326" s="175">
        <v>5603</v>
      </c>
      <c r="H326" s="179">
        <v>3.0000000000000001E-3</v>
      </c>
      <c r="I326" s="179">
        <v>4.0000000000000001E-3</v>
      </c>
      <c r="J326" s="179">
        <v>4.0000000000000001E-3</v>
      </c>
      <c r="K326" s="179">
        <v>3.0000000000000001E-3</v>
      </c>
      <c r="L326" s="179">
        <v>4.0000000000000001E-3</v>
      </c>
      <c r="M326" s="179">
        <v>4.0000000000000001E-3</v>
      </c>
      <c r="N326" s="175">
        <f t="shared" si="99"/>
        <v>16.809000000000001</v>
      </c>
      <c r="O326" s="175">
        <f t="shared" si="100"/>
        <v>22.411999999999999</v>
      </c>
      <c r="P326" s="175">
        <f t="shared" si="101"/>
        <v>22.411999999999999</v>
      </c>
      <c r="Q326" s="212"/>
      <c r="R326" s="212"/>
      <c r="S326" s="212"/>
      <c r="T326" s="212"/>
      <c r="U326" s="212"/>
      <c r="V326" s="212"/>
      <c r="W326" s="22"/>
      <c r="X326" s="22"/>
      <c r="Y326" s="22"/>
    </row>
    <row r="327" spans="2:25" ht="16.5" thickBot="1" x14ac:dyDescent="0.3">
      <c r="B327" s="232"/>
      <c r="C327" s="262"/>
      <c r="D327" s="262"/>
      <c r="E327" s="262"/>
      <c r="F327" s="3" t="s">
        <v>13</v>
      </c>
      <c r="G327" s="175">
        <v>683</v>
      </c>
      <c r="H327" s="179">
        <v>6.0000000000000001E-3</v>
      </c>
      <c r="I327" s="179">
        <v>0.01</v>
      </c>
      <c r="J327" s="179">
        <v>0.01</v>
      </c>
      <c r="K327" s="179">
        <v>6.0000000000000001E-3</v>
      </c>
      <c r="L327" s="179">
        <v>0.01</v>
      </c>
      <c r="M327" s="179">
        <v>0.01</v>
      </c>
      <c r="N327" s="175">
        <f t="shared" si="99"/>
        <v>4.0979999999999999</v>
      </c>
      <c r="O327" s="175">
        <f t="shared" si="100"/>
        <v>6.83</v>
      </c>
      <c r="P327" s="175">
        <f t="shared" si="101"/>
        <v>6.83</v>
      </c>
      <c r="Q327" s="218"/>
      <c r="R327" s="218"/>
      <c r="S327" s="218"/>
      <c r="T327" s="218"/>
      <c r="U327" s="218"/>
      <c r="V327" s="218"/>
      <c r="W327" s="22"/>
      <c r="X327" s="22"/>
      <c r="Y327" s="22"/>
    </row>
    <row r="328" spans="2:25" ht="63" x14ac:dyDescent="0.25">
      <c r="B328" s="224" t="s">
        <v>69</v>
      </c>
      <c r="C328" s="221">
        <v>200</v>
      </c>
      <c r="D328" s="221">
        <v>200</v>
      </c>
      <c r="E328" s="221">
        <v>250</v>
      </c>
      <c r="F328" s="68" t="s">
        <v>150</v>
      </c>
      <c r="G328" s="38">
        <v>2000</v>
      </c>
      <c r="H328" s="9">
        <v>0.16</v>
      </c>
      <c r="I328" s="9">
        <v>0.16</v>
      </c>
      <c r="J328" s="9">
        <v>0.21299999999999999</v>
      </c>
      <c r="K328" s="9">
        <v>0.109</v>
      </c>
      <c r="L328" s="9">
        <v>0.109</v>
      </c>
      <c r="M328" s="9">
        <v>0.14499999999999999</v>
      </c>
      <c r="N328" s="38">
        <f t="shared" ref="N328:N339" si="102">H328*G328</f>
        <v>320</v>
      </c>
      <c r="O328" s="38">
        <f t="shared" ref="O328:O339" si="103">I328*G328</f>
        <v>320</v>
      </c>
      <c r="P328" s="38">
        <f t="shared" ref="P328:P339" si="104">J328*G328</f>
        <v>426</v>
      </c>
      <c r="Q328" s="211">
        <f>SUM(N328:N335)</f>
        <v>357.07780000000002</v>
      </c>
      <c r="R328" s="211">
        <f>SUM(O328:O335)</f>
        <v>357.07780000000002</v>
      </c>
      <c r="S328" s="211">
        <f>SUM(P328:P335)</f>
        <v>470.12570000000005</v>
      </c>
      <c r="T328" s="211">
        <f>Q328+Q328*50%</f>
        <v>535.61670000000004</v>
      </c>
      <c r="U328" s="211">
        <f>R328+R328*50%</f>
        <v>535.61670000000004</v>
      </c>
      <c r="V328" s="214">
        <f>S328+S328*50%</f>
        <v>705.18855000000008</v>
      </c>
      <c r="W328" s="22"/>
      <c r="X328" s="22"/>
      <c r="Y328" s="22"/>
    </row>
    <row r="329" spans="2:25" ht="19.5" customHeight="1" x14ac:dyDescent="0.25">
      <c r="B329" s="260"/>
      <c r="C329" s="210"/>
      <c r="D329" s="210"/>
      <c r="E329" s="210"/>
      <c r="F329" s="3" t="s">
        <v>13</v>
      </c>
      <c r="G329" s="164">
        <v>683</v>
      </c>
      <c r="H329" s="10">
        <v>5.0000000000000001E-3</v>
      </c>
      <c r="I329" s="10">
        <v>5.0000000000000001E-3</v>
      </c>
      <c r="J329" s="10">
        <v>6.0000000000000001E-3</v>
      </c>
      <c r="K329" s="10">
        <v>5.0000000000000001E-3</v>
      </c>
      <c r="L329" s="10">
        <v>5.0000000000000001E-3</v>
      </c>
      <c r="M329" s="10">
        <v>6.0000000000000001E-3</v>
      </c>
      <c r="N329" s="165">
        <f t="shared" si="102"/>
        <v>3.415</v>
      </c>
      <c r="O329" s="165">
        <f t="shared" si="103"/>
        <v>3.415</v>
      </c>
      <c r="P329" s="165">
        <f t="shared" si="104"/>
        <v>4.0979999999999999</v>
      </c>
      <c r="Q329" s="212"/>
      <c r="R329" s="212"/>
      <c r="S329" s="212"/>
      <c r="T329" s="212"/>
      <c r="U329" s="212"/>
      <c r="V329" s="215"/>
      <c r="W329" s="22"/>
      <c r="X329" s="22"/>
      <c r="Y329" s="22"/>
    </row>
    <row r="330" spans="2:25" ht="19.5" customHeight="1" x14ac:dyDescent="0.25">
      <c r="B330" s="225"/>
      <c r="C330" s="219"/>
      <c r="D330" s="219"/>
      <c r="E330" s="219"/>
      <c r="F330" s="3" t="s">
        <v>17</v>
      </c>
      <c r="G330" s="164">
        <v>211</v>
      </c>
      <c r="H330" s="8">
        <v>0.107</v>
      </c>
      <c r="I330" s="8">
        <v>0.107</v>
      </c>
      <c r="J330" s="8">
        <v>0.128</v>
      </c>
      <c r="K330" s="8">
        <v>0.08</v>
      </c>
      <c r="L330" s="8">
        <v>0.08</v>
      </c>
      <c r="M330" s="8">
        <v>9.6000000000000002E-2</v>
      </c>
      <c r="N330" s="164">
        <f t="shared" si="102"/>
        <v>22.576999999999998</v>
      </c>
      <c r="O330" s="164">
        <f t="shared" si="103"/>
        <v>22.576999999999998</v>
      </c>
      <c r="P330" s="164">
        <f t="shared" si="104"/>
        <v>27.007999999999999</v>
      </c>
      <c r="Q330" s="212"/>
      <c r="R330" s="212"/>
      <c r="S330" s="212"/>
      <c r="T330" s="212"/>
      <c r="U330" s="212"/>
      <c r="V330" s="215"/>
      <c r="W330" s="22"/>
      <c r="X330" s="22"/>
      <c r="Y330" s="22"/>
    </row>
    <row r="331" spans="2:25" ht="19.5" customHeight="1" x14ac:dyDescent="0.25">
      <c r="B331" s="225"/>
      <c r="C331" s="219"/>
      <c r="D331" s="219"/>
      <c r="E331" s="219"/>
      <c r="F331" s="3" t="s">
        <v>16</v>
      </c>
      <c r="G331" s="164">
        <v>177</v>
      </c>
      <c r="H331" s="8">
        <v>2.1999999999999999E-2</v>
      </c>
      <c r="I331" s="8">
        <v>2.1999999999999999E-2</v>
      </c>
      <c r="J331" s="8">
        <v>2.5999999999999999E-2</v>
      </c>
      <c r="K331" s="8">
        <v>1.7999999999999999E-2</v>
      </c>
      <c r="L331" s="8">
        <v>1.7999999999999999E-2</v>
      </c>
      <c r="M331" s="8">
        <v>2.1000000000000001E-2</v>
      </c>
      <c r="N331" s="164">
        <f t="shared" si="102"/>
        <v>3.8939999999999997</v>
      </c>
      <c r="O331" s="164">
        <f t="shared" si="103"/>
        <v>3.8939999999999997</v>
      </c>
      <c r="P331" s="164">
        <f t="shared" si="104"/>
        <v>4.6019999999999994</v>
      </c>
      <c r="Q331" s="212"/>
      <c r="R331" s="212"/>
      <c r="S331" s="212"/>
      <c r="T331" s="212"/>
      <c r="U331" s="212"/>
      <c r="V331" s="215"/>
      <c r="W331" s="22"/>
      <c r="X331" s="22"/>
      <c r="Y331" s="22"/>
    </row>
    <row r="332" spans="2:25" ht="15.75" x14ac:dyDescent="0.25">
      <c r="B332" s="225"/>
      <c r="C332" s="219"/>
      <c r="D332" s="219"/>
      <c r="E332" s="219"/>
      <c r="F332" s="3" t="s">
        <v>11</v>
      </c>
      <c r="G332" s="164">
        <v>133</v>
      </c>
      <c r="H332" s="166">
        <v>1.2E-2</v>
      </c>
      <c r="I332" s="166">
        <v>1.2E-2</v>
      </c>
      <c r="J332" s="8">
        <v>1.4E-2</v>
      </c>
      <c r="K332" s="8">
        <v>0.01</v>
      </c>
      <c r="L332" s="8">
        <v>0.01</v>
      </c>
      <c r="M332" s="8">
        <v>1.2E-2</v>
      </c>
      <c r="N332" s="164">
        <f t="shared" si="102"/>
        <v>1.5960000000000001</v>
      </c>
      <c r="O332" s="164">
        <f t="shared" si="103"/>
        <v>1.5960000000000001</v>
      </c>
      <c r="P332" s="164">
        <f t="shared" si="104"/>
        <v>1.8620000000000001</v>
      </c>
      <c r="Q332" s="212"/>
      <c r="R332" s="212"/>
      <c r="S332" s="212"/>
      <c r="T332" s="212"/>
      <c r="U332" s="212"/>
      <c r="V332" s="215"/>
      <c r="W332" s="22"/>
      <c r="X332" s="22"/>
      <c r="Y332" s="22"/>
    </row>
    <row r="333" spans="2:25" ht="15.75" x14ac:dyDescent="0.25">
      <c r="B333" s="225"/>
      <c r="C333" s="219"/>
      <c r="D333" s="219"/>
      <c r="E333" s="219"/>
      <c r="F333" s="3" t="s">
        <v>18</v>
      </c>
      <c r="G333" s="164">
        <v>900</v>
      </c>
      <c r="H333" s="166">
        <v>6.0000000000000001E-3</v>
      </c>
      <c r="I333" s="166">
        <v>6.0000000000000001E-3</v>
      </c>
      <c r="J333" s="166">
        <v>7.0000000000000001E-3</v>
      </c>
      <c r="K333" s="166">
        <v>6.0000000000000001E-3</v>
      </c>
      <c r="L333" s="166">
        <v>6.0000000000000001E-3</v>
      </c>
      <c r="M333" s="166">
        <v>7.0000000000000001E-3</v>
      </c>
      <c r="N333" s="164">
        <f t="shared" si="102"/>
        <v>5.4</v>
      </c>
      <c r="O333" s="164">
        <f t="shared" si="103"/>
        <v>5.4</v>
      </c>
      <c r="P333" s="164">
        <f t="shared" si="104"/>
        <v>6.3</v>
      </c>
      <c r="Q333" s="212"/>
      <c r="R333" s="212"/>
      <c r="S333" s="212"/>
      <c r="T333" s="212"/>
      <c r="U333" s="212"/>
      <c r="V333" s="215"/>
      <c r="W333" s="22"/>
      <c r="X333" s="22"/>
      <c r="Y333" s="22"/>
    </row>
    <row r="334" spans="2:25" ht="15.75" x14ac:dyDescent="0.25">
      <c r="B334" s="225"/>
      <c r="C334" s="219"/>
      <c r="D334" s="219"/>
      <c r="E334" s="219"/>
      <c r="F334" s="51" t="s">
        <v>64</v>
      </c>
      <c r="G334" s="164">
        <v>59.9</v>
      </c>
      <c r="H334" s="166">
        <v>2E-3</v>
      </c>
      <c r="I334" s="166">
        <v>2E-3</v>
      </c>
      <c r="J334" s="166">
        <v>3.0000000000000001E-3</v>
      </c>
      <c r="K334" s="166">
        <v>2E-3</v>
      </c>
      <c r="L334" s="166">
        <v>2E-3</v>
      </c>
      <c r="M334" s="166">
        <v>3.0000000000000001E-3</v>
      </c>
      <c r="N334" s="164">
        <f t="shared" si="102"/>
        <v>0.1198</v>
      </c>
      <c r="O334" s="164">
        <f t="shared" si="103"/>
        <v>0.1198</v>
      </c>
      <c r="P334" s="164">
        <f t="shared" si="104"/>
        <v>0.1797</v>
      </c>
      <c r="Q334" s="212"/>
      <c r="R334" s="212"/>
      <c r="S334" s="212"/>
      <c r="T334" s="212"/>
      <c r="U334" s="212"/>
      <c r="V334" s="215"/>
      <c r="W334" s="22"/>
      <c r="X334" s="22"/>
      <c r="Y334" s="22"/>
    </row>
    <row r="335" spans="2:25" ht="16.5" thickBot="1" x14ac:dyDescent="0.3">
      <c r="B335" s="253"/>
      <c r="C335" s="223"/>
      <c r="D335" s="223"/>
      <c r="E335" s="223"/>
      <c r="F335" s="39" t="s">
        <v>10</v>
      </c>
      <c r="G335" s="40">
        <v>76</v>
      </c>
      <c r="H335" s="167">
        <v>1E-3</v>
      </c>
      <c r="I335" s="167">
        <v>1E-3</v>
      </c>
      <c r="J335" s="167">
        <v>1E-3</v>
      </c>
      <c r="K335" s="167">
        <v>1E-3</v>
      </c>
      <c r="L335" s="167">
        <v>1E-3</v>
      </c>
      <c r="M335" s="167">
        <v>1E-3</v>
      </c>
      <c r="N335" s="40">
        <f t="shared" si="102"/>
        <v>7.5999999999999998E-2</v>
      </c>
      <c r="O335" s="40">
        <f t="shared" si="103"/>
        <v>7.5999999999999998E-2</v>
      </c>
      <c r="P335" s="40">
        <f t="shared" si="104"/>
        <v>7.5999999999999998E-2</v>
      </c>
      <c r="Q335" s="213"/>
      <c r="R335" s="213"/>
      <c r="S335" s="213"/>
      <c r="T335" s="213"/>
      <c r="U335" s="213"/>
      <c r="V335" s="216"/>
      <c r="W335" s="22"/>
      <c r="X335" s="22"/>
      <c r="Y335" s="22"/>
    </row>
    <row r="336" spans="2:25" ht="15.75" x14ac:dyDescent="0.25">
      <c r="B336" s="229" t="s">
        <v>133</v>
      </c>
      <c r="C336" s="210">
        <v>200</v>
      </c>
      <c r="D336" s="210">
        <v>200</v>
      </c>
      <c r="E336" s="210">
        <v>200</v>
      </c>
      <c r="F336" s="69" t="s">
        <v>134</v>
      </c>
      <c r="G336" s="148">
        <v>1000</v>
      </c>
      <c r="H336" s="145">
        <v>8.0000000000000002E-3</v>
      </c>
      <c r="I336" s="145">
        <v>8.0000000000000002E-3</v>
      </c>
      <c r="J336" s="145">
        <v>8.0000000000000002E-3</v>
      </c>
      <c r="K336" s="145">
        <v>8.0000000000000002E-3</v>
      </c>
      <c r="L336" s="145">
        <v>8.0000000000000002E-3</v>
      </c>
      <c r="M336" s="145">
        <v>8.0000000000000002E-3</v>
      </c>
      <c r="N336" s="142">
        <f t="shared" si="102"/>
        <v>8</v>
      </c>
      <c r="O336" s="142">
        <f t="shared" si="103"/>
        <v>8</v>
      </c>
      <c r="P336" s="142">
        <f t="shared" si="104"/>
        <v>8</v>
      </c>
      <c r="Q336" s="208">
        <f>SUM(N336:N338)</f>
        <v>15.219999999999999</v>
      </c>
      <c r="R336" s="208">
        <f>SUM(O336:O338)</f>
        <v>15.219999999999999</v>
      </c>
      <c r="S336" s="208">
        <f>SUM(P336:P338)</f>
        <v>15.219999999999999</v>
      </c>
      <c r="T336" s="234">
        <f>Q336+Q336*50%</f>
        <v>22.83</v>
      </c>
      <c r="U336" s="234">
        <f t="shared" ref="U336" si="105">R336+R336*50%</f>
        <v>22.83</v>
      </c>
      <c r="V336" s="219">
        <f t="shared" ref="V336" si="106">S336+S336*50%</f>
        <v>22.83</v>
      </c>
      <c r="W336" s="22"/>
      <c r="X336" s="22"/>
      <c r="Y336" s="22"/>
    </row>
    <row r="337" spans="2:25" ht="15.75" x14ac:dyDescent="0.25">
      <c r="B337" s="220"/>
      <c r="C337" s="219"/>
      <c r="D337" s="219"/>
      <c r="E337" s="219"/>
      <c r="F337" s="3" t="s">
        <v>19</v>
      </c>
      <c r="G337" s="142">
        <v>435</v>
      </c>
      <c r="H337" s="8">
        <v>1.2E-2</v>
      </c>
      <c r="I337" s="8">
        <v>1.2E-2</v>
      </c>
      <c r="J337" s="8">
        <v>1.2E-2</v>
      </c>
      <c r="K337" s="8">
        <v>1.2E-2</v>
      </c>
      <c r="L337" s="8">
        <v>1.2E-2</v>
      </c>
      <c r="M337" s="8">
        <v>1.2E-2</v>
      </c>
      <c r="N337" s="142">
        <f t="shared" si="102"/>
        <v>5.22</v>
      </c>
      <c r="O337" s="142">
        <f t="shared" si="103"/>
        <v>5.22</v>
      </c>
      <c r="P337" s="142">
        <f t="shared" si="104"/>
        <v>5.22</v>
      </c>
      <c r="Q337" s="212"/>
      <c r="R337" s="212"/>
      <c r="S337" s="212"/>
      <c r="T337" s="234"/>
      <c r="U337" s="234"/>
      <c r="V337" s="219"/>
      <c r="W337" s="22"/>
      <c r="X337" s="22"/>
      <c r="Y337" s="22"/>
    </row>
    <row r="338" spans="2:25" ht="15.75" x14ac:dyDescent="0.25">
      <c r="B338" s="220"/>
      <c r="C338" s="219"/>
      <c r="D338" s="219"/>
      <c r="E338" s="219"/>
      <c r="F338" s="3" t="s">
        <v>20</v>
      </c>
      <c r="G338" s="142">
        <v>2000</v>
      </c>
      <c r="H338" s="141">
        <v>1E-3</v>
      </c>
      <c r="I338" s="141">
        <v>1E-3</v>
      </c>
      <c r="J338" s="141">
        <v>1E-3</v>
      </c>
      <c r="K338" s="141">
        <v>1E-3</v>
      </c>
      <c r="L338" s="141">
        <v>1E-3</v>
      </c>
      <c r="M338" s="141">
        <v>1E-3</v>
      </c>
      <c r="N338" s="146">
        <f t="shared" si="102"/>
        <v>2</v>
      </c>
      <c r="O338" s="142">
        <f t="shared" si="103"/>
        <v>2</v>
      </c>
      <c r="P338" s="142">
        <f t="shared" si="104"/>
        <v>2</v>
      </c>
      <c r="Q338" s="218"/>
      <c r="R338" s="218"/>
      <c r="S338" s="218"/>
      <c r="T338" s="234"/>
      <c r="U338" s="234"/>
      <c r="V338" s="219"/>
      <c r="W338" s="22"/>
      <c r="X338" s="22"/>
      <c r="Y338" s="22"/>
    </row>
    <row r="339" spans="2:25" ht="15.75" x14ac:dyDescent="0.25">
      <c r="B339" s="12" t="s">
        <v>14</v>
      </c>
      <c r="C339" s="141">
        <v>20</v>
      </c>
      <c r="D339" s="141">
        <v>35</v>
      </c>
      <c r="E339" s="141">
        <v>40</v>
      </c>
      <c r="F339" s="141" t="s">
        <v>14</v>
      </c>
      <c r="G339" s="142">
        <v>594</v>
      </c>
      <c r="H339" s="8">
        <v>0.02</v>
      </c>
      <c r="I339" s="141">
        <v>3.5000000000000003E-2</v>
      </c>
      <c r="J339" s="8">
        <v>0.04</v>
      </c>
      <c r="K339" s="8">
        <v>0.02</v>
      </c>
      <c r="L339" s="141">
        <v>3.5000000000000003E-2</v>
      </c>
      <c r="M339" s="8">
        <v>0.04</v>
      </c>
      <c r="N339" s="142">
        <f t="shared" si="102"/>
        <v>11.88</v>
      </c>
      <c r="O339" s="142">
        <f t="shared" si="103"/>
        <v>20.790000000000003</v>
      </c>
      <c r="P339" s="142">
        <f t="shared" si="104"/>
        <v>23.76</v>
      </c>
      <c r="Q339" s="146">
        <f t="shared" ref="Q339" si="107">SUM(N339)</f>
        <v>11.88</v>
      </c>
      <c r="R339" s="146">
        <f t="shared" ref="R339" si="108">SUM(O339)</f>
        <v>20.790000000000003</v>
      </c>
      <c r="S339" s="160">
        <f t="shared" ref="S339" si="109">SUM(P339)</f>
        <v>23.76</v>
      </c>
      <c r="T339" s="143">
        <f t="shared" ref="T339" si="110">Q339+Q339*50%</f>
        <v>17.82</v>
      </c>
      <c r="U339" s="146">
        <f t="shared" ref="U339" si="111">R339+R339*50%</f>
        <v>31.185000000000002</v>
      </c>
      <c r="V339" s="146">
        <f t="shared" ref="V339" si="112">S339+S339*50%</f>
        <v>35.64</v>
      </c>
      <c r="W339" s="22"/>
      <c r="X339" s="22"/>
      <c r="Y339" s="22"/>
    </row>
    <row r="340" spans="2:25" ht="15.75" customHeight="1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6"/>
      <c r="O340" s="26"/>
      <c r="P340" s="26"/>
      <c r="Q340" s="87">
        <f>SUM(Q325:Q339)</f>
        <v>416.58979999999997</v>
      </c>
      <c r="R340" s="87">
        <f t="shared" ref="R340:V340" si="113">SUM(R325:R339)</f>
        <v>441.44580000000002</v>
      </c>
      <c r="S340" s="87">
        <f t="shared" si="113"/>
        <v>557.46370000000002</v>
      </c>
      <c r="T340" s="87">
        <f t="shared" si="113"/>
        <v>624.88470000000007</v>
      </c>
      <c r="U340" s="87">
        <f t="shared" si="113"/>
        <v>662.16870000000017</v>
      </c>
      <c r="V340" s="87">
        <f t="shared" si="113"/>
        <v>836.19555000000014</v>
      </c>
      <c r="W340" s="22"/>
      <c r="X340" s="22"/>
      <c r="Y340" s="22"/>
    </row>
    <row r="341" spans="2:25" ht="15.75" customHeight="1" x14ac:dyDescent="0.25">
      <c r="W341" s="22"/>
      <c r="X341" s="22"/>
      <c r="Y341" s="22"/>
    </row>
    <row r="342" spans="2:25" x14ac:dyDescent="0.25">
      <c r="W342" s="22"/>
      <c r="X342" s="22"/>
      <c r="Y342" s="22"/>
    </row>
    <row r="343" spans="2:25" x14ac:dyDescent="0.25">
      <c r="W343" s="22"/>
      <c r="X343" s="22"/>
      <c r="Y343" s="22"/>
    </row>
    <row r="344" spans="2:25" ht="15.75" x14ac:dyDescent="0.25">
      <c r="B344" s="26" t="s">
        <v>26</v>
      </c>
      <c r="C344" s="26"/>
      <c r="D344" s="26"/>
      <c r="E344" s="26"/>
      <c r="F344" s="26"/>
      <c r="G344" s="27"/>
      <c r="H344" s="26"/>
      <c r="I344" s="26"/>
      <c r="J344" s="26"/>
      <c r="K344" s="26"/>
      <c r="L344" s="26"/>
      <c r="M344" s="26"/>
      <c r="N344" s="27"/>
      <c r="O344" s="27"/>
      <c r="P344" s="27"/>
      <c r="Q344" s="28"/>
      <c r="R344" s="28"/>
      <c r="S344" s="28"/>
      <c r="T344" s="27"/>
      <c r="U344" s="27"/>
      <c r="V344" s="27"/>
      <c r="W344" s="22"/>
      <c r="X344" s="22"/>
      <c r="Y344" s="22"/>
    </row>
    <row r="345" spans="2:25" ht="15.75" x14ac:dyDescent="0.25">
      <c r="B345" s="220" t="s">
        <v>80</v>
      </c>
      <c r="C345" s="219">
        <v>60</v>
      </c>
      <c r="D345" s="219">
        <v>100</v>
      </c>
      <c r="E345" s="219">
        <v>100</v>
      </c>
      <c r="F345" s="3" t="s">
        <v>82</v>
      </c>
      <c r="G345" s="142">
        <v>348</v>
      </c>
      <c r="H345" s="4">
        <v>4.9000000000000002E-2</v>
      </c>
      <c r="I345" s="4">
        <v>0.09</v>
      </c>
      <c r="J345" s="4">
        <v>0.09</v>
      </c>
      <c r="K345" s="29">
        <v>3.6999999999999998E-2</v>
      </c>
      <c r="L345" s="29">
        <v>7.0999999999999994E-2</v>
      </c>
      <c r="M345" s="29">
        <v>7.0999999999999994E-2</v>
      </c>
      <c r="N345" s="142">
        <f t="shared" ref="N345:N361" si="114">H345*G345</f>
        <v>17.052</v>
      </c>
      <c r="O345" s="142">
        <f t="shared" ref="O345:O361" si="115">I345*G345</f>
        <v>31.32</v>
      </c>
      <c r="P345" s="142">
        <f t="shared" ref="P345:P361" si="116">J345*G345</f>
        <v>31.32</v>
      </c>
      <c r="Q345" s="217">
        <f>SUM(N345:N347)</f>
        <v>36.167999999999999</v>
      </c>
      <c r="R345" s="217">
        <f>SUM(O345:O347)</f>
        <v>49.436200000000007</v>
      </c>
      <c r="S345" s="217">
        <f>SUM(P345:P347)</f>
        <v>59.408000000000001</v>
      </c>
      <c r="T345" s="217">
        <f>Q345+Q345*50%</f>
        <v>54.251999999999995</v>
      </c>
      <c r="U345" s="217">
        <f>R345+R345*50%</f>
        <v>74.154300000000006</v>
      </c>
      <c r="V345" s="217">
        <f>S345+S345*50%</f>
        <v>89.111999999999995</v>
      </c>
      <c r="W345" s="22"/>
      <c r="X345" s="22"/>
      <c r="Y345" s="22"/>
    </row>
    <row r="346" spans="2:25" ht="15.75" x14ac:dyDescent="0.25">
      <c r="B346" s="220"/>
      <c r="C346" s="219"/>
      <c r="D346" s="219"/>
      <c r="E346" s="219"/>
      <c r="F346" s="3" t="s">
        <v>83</v>
      </c>
      <c r="G346" s="142">
        <v>780</v>
      </c>
      <c r="H346" s="142">
        <v>1.4E-2</v>
      </c>
      <c r="I346" s="4">
        <v>2.1999999999999999E-2</v>
      </c>
      <c r="J346" s="4">
        <v>2.1999999999999999E-2</v>
      </c>
      <c r="K346" s="4">
        <v>1.2E-2</v>
      </c>
      <c r="L346" s="4">
        <v>0.02</v>
      </c>
      <c r="M346" s="4">
        <v>0.02</v>
      </c>
      <c r="N346" s="142">
        <f t="shared" si="114"/>
        <v>10.92</v>
      </c>
      <c r="O346" s="142">
        <f t="shared" si="115"/>
        <v>17.16</v>
      </c>
      <c r="P346" s="142">
        <f t="shared" si="116"/>
        <v>17.16</v>
      </c>
      <c r="Q346" s="219"/>
      <c r="R346" s="219"/>
      <c r="S346" s="219"/>
      <c r="T346" s="217"/>
      <c r="U346" s="217"/>
      <c r="V346" s="217"/>
      <c r="W346" s="22"/>
      <c r="X346" s="22"/>
      <c r="Y346" s="22"/>
    </row>
    <row r="347" spans="2:25" ht="15.75" x14ac:dyDescent="0.25">
      <c r="B347" s="220"/>
      <c r="C347" s="219"/>
      <c r="D347" s="219"/>
      <c r="E347" s="219"/>
      <c r="F347" s="15" t="s">
        <v>35</v>
      </c>
      <c r="G347" s="142">
        <v>683</v>
      </c>
      <c r="H347" s="141">
        <v>1.2E-2</v>
      </c>
      <c r="I347" s="141">
        <v>1.4E-3</v>
      </c>
      <c r="J347" s="141">
        <v>1.6E-2</v>
      </c>
      <c r="K347" s="141">
        <v>6.0000000000000001E-3</v>
      </c>
      <c r="L347" s="141">
        <v>7.0000000000000001E-3</v>
      </c>
      <c r="M347" s="141">
        <v>8.0000000000000002E-3</v>
      </c>
      <c r="N347" s="142">
        <f t="shared" si="114"/>
        <v>8.1959999999999997</v>
      </c>
      <c r="O347" s="142">
        <f t="shared" si="115"/>
        <v>0.95619999999999994</v>
      </c>
      <c r="P347" s="142">
        <f t="shared" si="116"/>
        <v>10.928000000000001</v>
      </c>
      <c r="Q347" s="219"/>
      <c r="R347" s="219"/>
      <c r="S347" s="219"/>
      <c r="T347" s="217"/>
      <c r="U347" s="217"/>
      <c r="V347" s="217"/>
      <c r="W347" s="22"/>
      <c r="X347" s="22"/>
      <c r="Y347" s="22"/>
    </row>
    <row r="348" spans="2:25" ht="15.75" customHeight="1" x14ac:dyDescent="0.25">
      <c r="B348" s="227" t="s">
        <v>113</v>
      </c>
      <c r="C348" s="222" t="s">
        <v>119</v>
      </c>
      <c r="D348" s="222" t="s">
        <v>120</v>
      </c>
      <c r="E348" s="222" t="s">
        <v>120</v>
      </c>
      <c r="F348" s="11" t="s">
        <v>72</v>
      </c>
      <c r="G348" s="142">
        <v>2710</v>
      </c>
      <c r="H348" s="8">
        <v>7.6999999999999999E-2</v>
      </c>
      <c r="I348" s="8">
        <v>7.6999999999999999E-2</v>
      </c>
      <c r="J348" s="8">
        <v>7.6999999999999999E-2</v>
      </c>
      <c r="K348" s="8">
        <v>5.7000000000000002E-2</v>
      </c>
      <c r="L348" s="8">
        <v>5.7000000000000002E-2</v>
      </c>
      <c r="M348" s="8">
        <v>5.7000000000000002E-2</v>
      </c>
      <c r="N348" s="142">
        <f t="shared" si="114"/>
        <v>208.67</v>
      </c>
      <c r="O348" s="142">
        <f t="shared" si="115"/>
        <v>208.67</v>
      </c>
      <c r="P348" s="142">
        <f t="shared" si="116"/>
        <v>208.67</v>
      </c>
      <c r="Q348" s="208">
        <f>SUM(N348:N355)</f>
        <v>221.65299999999999</v>
      </c>
      <c r="R348" s="208">
        <f>SUM(O348:O355)</f>
        <v>224.71199999999996</v>
      </c>
      <c r="S348" s="208">
        <f>SUM(P348:P355)</f>
        <v>224.71199999999996</v>
      </c>
      <c r="T348" s="219">
        <f>Q348+Q348*50%</f>
        <v>332.47949999999997</v>
      </c>
      <c r="U348" s="217">
        <f>R348+R348*50%</f>
        <v>337.06799999999993</v>
      </c>
      <c r="V348" s="217">
        <f>S348+S348*50%</f>
        <v>337.06799999999993</v>
      </c>
      <c r="W348" s="22"/>
      <c r="X348" s="22"/>
      <c r="Y348" s="22"/>
    </row>
    <row r="349" spans="2:25" ht="15.75" x14ac:dyDescent="0.25">
      <c r="B349" s="228"/>
      <c r="C349" s="209"/>
      <c r="D349" s="209"/>
      <c r="E349" s="209"/>
      <c r="F349" s="3" t="s">
        <v>11</v>
      </c>
      <c r="G349" s="142">
        <v>133</v>
      </c>
      <c r="H349" s="8">
        <v>6.0000000000000001E-3</v>
      </c>
      <c r="I349" s="8">
        <v>6.0000000000000001E-3</v>
      </c>
      <c r="J349" s="8">
        <v>6.0000000000000001E-3</v>
      </c>
      <c r="K349" s="8">
        <v>5.0000000000000001E-3</v>
      </c>
      <c r="L349" s="8">
        <v>5.0000000000000001E-3</v>
      </c>
      <c r="M349" s="8">
        <v>5.0000000000000001E-3</v>
      </c>
      <c r="N349" s="142">
        <f t="shared" si="114"/>
        <v>0.79800000000000004</v>
      </c>
      <c r="O349" s="142">
        <f t="shared" si="115"/>
        <v>0.79800000000000004</v>
      </c>
      <c r="P349" s="142">
        <f t="shared" si="116"/>
        <v>0.79800000000000004</v>
      </c>
      <c r="Q349" s="212"/>
      <c r="R349" s="212"/>
      <c r="S349" s="212"/>
      <c r="T349" s="219"/>
      <c r="U349" s="217"/>
      <c r="V349" s="217"/>
      <c r="W349" s="22"/>
      <c r="X349" s="22"/>
      <c r="Y349" s="22"/>
    </row>
    <row r="350" spans="2:25" ht="15.75" x14ac:dyDescent="0.25">
      <c r="B350" s="228"/>
      <c r="C350" s="209"/>
      <c r="D350" s="209"/>
      <c r="E350" s="209"/>
      <c r="F350" s="3" t="s">
        <v>118</v>
      </c>
      <c r="G350" s="142">
        <v>498</v>
      </c>
      <c r="H350" s="8">
        <v>4.0000000000000001E-3</v>
      </c>
      <c r="I350" s="8">
        <v>4.0000000000000001E-3</v>
      </c>
      <c r="J350" s="8">
        <v>4.0000000000000001E-3</v>
      </c>
      <c r="K350" s="8">
        <v>4.0000000000000001E-3</v>
      </c>
      <c r="L350" s="8">
        <v>4.0000000000000001E-3</v>
      </c>
      <c r="M350" s="8">
        <v>4.0000000000000001E-3</v>
      </c>
      <c r="N350" s="142">
        <f t="shared" si="114"/>
        <v>1.992</v>
      </c>
      <c r="O350" s="142">
        <f t="shared" si="115"/>
        <v>1.992</v>
      </c>
      <c r="P350" s="142">
        <f t="shared" si="116"/>
        <v>1.992</v>
      </c>
      <c r="Q350" s="212"/>
      <c r="R350" s="212"/>
      <c r="S350" s="212"/>
      <c r="T350" s="219"/>
      <c r="U350" s="217"/>
      <c r="V350" s="217"/>
      <c r="W350" s="22"/>
      <c r="X350" s="22"/>
      <c r="Y350" s="22"/>
    </row>
    <row r="351" spans="2:25" ht="15.75" x14ac:dyDescent="0.25">
      <c r="B351" s="228"/>
      <c r="C351" s="209"/>
      <c r="D351" s="209"/>
      <c r="E351" s="209"/>
      <c r="F351" s="51" t="s">
        <v>60</v>
      </c>
      <c r="G351" s="142">
        <v>482</v>
      </c>
      <c r="H351" s="8">
        <v>1.2E-2</v>
      </c>
      <c r="I351" s="8">
        <v>1.4999999999999999E-2</v>
      </c>
      <c r="J351" s="8">
        <v>1.4999999999999999E-2</v>
      </c>
      <c r="K351" s="8">
        <v>1.2E-2</v>
      </c>
      <c r="L351" s="8">
        <v>1.4999999999999999E-2</v>
      </c>
      <c r="M351" s="8">
        <v>1.4999999999999999E-2</v>
      </c>
      <c r="N351" s="142">
        <f t="shared" si="114"/>
        <v>5.7839999999999998</v>
      </c>
      <c r="O351" s="142">
        <f t="shared" si="115"/>
        <v>7.2299999999999995</v>
      </c>
      <c r="P351" s="142">
        <f t="shared" si="116"/>
        <v>7.2299999999999995</v>
      </c>
      <c r="Q351" s="212"/>
      <c r="R351" s="212"/>
      <c r="S351" s="212"/>
      <c r="T351" s="219"/>
      <c r="U351" s="217"/>
      <c r="V351" s="217"/>
      <c r="W351" s="22"/>
      <c r="X351" s="22"/>
      <c r="Y351" s="22"/>
    </row>
    <row r="352" spans="2:25" ht="15.75" x14ac:dyDescent="0.25">
      <c r="B352" s="228"/>
      <c r="C352" s="209"/>
      <c r="D352" s="209"/>
      <c r="E352" s="209"/>
      <c r="F352" s="3" t="s">
        <v>16</v>
      </c>
      <c r="G352" s="142">
        <v>177</v>
      </c>
      <c r="H352" s="8">
        <v>0.01</v>
      </c>
      <c r="I352" s="8">
        <v>1.2999999999999999E-2</v>
      </c>
      <c r="J352" s="8">
        <v>1.2999999999999999E-2</v>
      </c>
      <c r="K352" s="8">
        <v>8.0000000000000002E-3</v>
      </c>
      <c r="L352" s="8">
        <v>0.01</v>
      </c>
      <c r="M352" s="8">
        <v>0.01</v>
      </c>
      <c r="N352" s="142">
        <f t="shared" si="114"/>
        <v>1.77</v>
      </c>
      <c r="O352" s="142">
        <f t="shared" si="115"/>
        <v>2.3009999999999997</v>
      </c>
      <c r="P352" s="142">
        <f t="shared" si="116"/>
        <v>2.3009999999999997</v>
      </c>
      <c r="Q352" s="212"/>
      <c r="R352" s="212"/>
      <c r="S352" s="212"/>
      <c r="T352" s="219"/>
      <c r="U352" s="217"/>
      <c r="V352" s="217"/>
      <c r="W352" s="22"/>
      <c r="X352" s="22"/>
      <c r="Y352" s="22"/>
    </row>
    <row r="353" spans="2:25" ht="15.75" x14ac:dyDescent="0.25">
      <c r="B353" s="228"/>
      <c r="C353" s="209"/>
      <c r="D353" s="209"/>
      <c r="E353" s="209"/>
      <c r="F353" s="3" t="s">
        <v>11</v>
      </c>
      <c r="G353" s="142">
        <v>133</v>
      </c>
      <c r="H353" s="8">
        <v>8.9999999999999993E-3</v>
      </c>
      <c r="I353" s="8">
        <v>1.2E-2</v>
      </c>
      <c r="J353" s="8">
        <v>1.2E-2</v>
      </c>
      <c r="K353" s="8">
        <v>8.0000000000000002E-3</v>
      </c>
      <c r="L353" s="8">
        <v>0.01</v>
      </c>
      <c r="M353" s="8">
        <v>0.01</v>
      </c>
      <c r="N353" s="142">
        <f t="shared" si="114"/>
        <v>1.1969999999999998</v>
      </c>
      <c r="O353" s="142">
        <f t="shared" si="115"/>
        <v>1.5960000000000001</v>
      </c>
      <c r="P353" s="142">
        <f t="shared" si="116"/>
        <v>1.5960000000000001</v>
      </c>
      <c r="Q353" s="212"/>
      <c r="R353" s="212"/>
      <c r="S353" s="212"/>
      <c r="T353" s="219"/>
      <c r="U353" s="217"/>
      <c r="V353" s="217"/>
      <c r="W353" s="22"/>
      <c r="X353" s="22"/>
      <c r="Y353" s="22"/>
    </row>
    <row r="354" spans="2:25" ht="15.75" x14ac:dyDescent="0.25">
      <c r="B354" s="228"/>
      <c r="C354" s="209"/>
      <c r="D354" s="209"/>
      <c r="E354" s="209"/>
      <c r="F354" s="3" t="s">
        <v>35</v>
      </c>
      <c r="G354" s="142">
        <v>683</v>
      </c>
      <c r="H354" s="141">
        <v>2E-3</v>
      </c>
      <c r="I354" s="141">
        <v>3.0000000000000001E-3</v>
      </c>
      <c r="J354" s="141">
        <v>3.0000000000000001E-3</v>
      </c>
      <c r="K354" s="141">
        <v>2E-3</v>
      </c>
      <c r="L354" s="141">
        <v>3.0000000000000001E-3</v>
      </c>
      <c r="M354" s="141">
        <v>3.0000000000000001E-3</v>
      </c>
      <c r="N354" s="142">
        <f t="shared" si="114"/>
        <v>1.3660000000000001</v>
      </c>
      <c r="O354" s="142">
        <f t="shared" si="115"/>
        <v>2.0489999999999999</v>
      </c>
      <c r="P354" s="142">
        <f t="shared" si="116"/>
        <v>2.0489999999999999</v>
      </c>
      <c r="Q354" s="209"/>
      <c r="R354" s="209"/>
      <c r="S354" s="209"/>
      <c r="T354" s="219"/>
      <c r="U354" s="217"/>
      <c r="V354" s="217"/>
      <c r="W354" s="22"/>
      <c r="X354" s="22"/>
      <c r="Y354" s="22"/>
    </row>
    <row r="355" spans="2:25" ht="15.75" x14ac:dyDescent="0.25">
      <c r="B355" s="229"/>
      <c r="C355" s="210"/>
      <c r="D355" s="210"/>
      <c r="E355" s="210"/>
      <c r="F355" s="3" t="s">
        <v>10</v>
      </c>
      <c r="G355" s="142">
        <v>76</v>
      </c>
      <c r="H355" s="141">
        <v>1E-3</v>
      </c>
      <c r="I355" s="141">
        <v>1E-3</v>
      </c>
      <c r="J355" s="141">
        <v>1E-3</v>
      </c>
      <c r="K355" s="141">
        <v>1E-3</v>
      </c>
      <c r="L355" s="141">
        <v>1E-3</v>
      </c>
      <c r="M355" s="141">
        <v>1E-3</v>
      </c>
      <c r="N355" s="142">
        <f t="shared" si="114"/>
        <v>7.5999999999999998E-2</v>
      </c>
      <c r="O355" s="142">
        <f t="shared" si="115"/>
        <v>7.5999999999999998E-2</v>
      </c>
      <c r="P355" s="142">
        <f t="shared" si="116"/>
        <v>7.5999999999999998E-2</v>
      </c>
      <c r="Q355" s="209"/>
      <c r="R355" s="209"/>
      <c r="S355" s="209"/>
      <c r="T355" s="219"/>
      <c r="U355" s="217"/>
      <c r="V355" s="217"/>
      <c r="W355" s="22"/>
      <c r="X355" s="22"/>
      <c r="Y355" s="22"/>
    </row>
    <row r="356" spans="2:25" ht="15.75" x14ac:dyDescent="0.25">
      <c r="B356" s="152" t="s">
        <v>12</v>
      </c>
      <c r="C356" s="141">
        <v>20</v>
      </c>
      <c r="D356" s="141">
        <v>20</v>
      </c>
      <c r="E356" s="141">
        <v>20</v>
      </c>
      <c r="F356" s="16" t="s">
        <v>12</v>
      </c>
      <c r="G356" s="142">
        <v>5068</v>
      </c>
      <c r="H356" s="8">
        <v>0.02</v>
      </c>
      <c r="I356" s="8">
        <v>0.02</v>
      </c>
      <c r="J356" s="8">
        <v>0.02</v>
      </c>
      <c r="K356" s="8">
        <v>0.02</v>
      </c>
      <c r="L356" s="8">
        <v>0.02</v>
      </c>
      <c r="M356" s="8">
        <v>0.02</v>
      </c>
      <c r="N356" s="142">
        <f t="shared" si="114"/>
        <v>101.36</v>
      </c>
      <c r="O356" s="142">
        <f t="shared" si="115"/>
        <v>101.36</v>
      </c>
      <c r="P356" s="142">
        <f t="shared" si="116"/>
        <v>101.36</v>
      </c>
      <c r="Q356" s="142">
        <f t="shared" ref="Q356:S357" si="117">SUM(N356)</f>
        <v>101.36</v>
      </c>
      <c r="R356" s="142">
        <f t="shared" si="117"/>
        <v>101.36</v>
      </c>
      <c r="S356" s="142">
        <f t="shared" si="117"/>
        <v>101.36</v>
      </c>
      <c r="T356" s="142">
        <f t="shared" ref="T356:V358" si="118">Q356+Q356*50%</f>
        <v>152.04</v>
      </c>
      <c r="U356" s="142">
        <f t="shared" si="118"/>
        <v>152.04</v>
      </c>
      <c r="V356" s="142">
        <f t="shared" si="118"/>
        <v>152.04</v>
      </c>
      <c r="W356" s="22"/>
      <c r="X356" s="22"/>
      <c r="Y356" s="22"/>
    </row>
    <row r="357" spans="2:25" ht="15.75" x14ac:dyDescent="0.25">
      <c r="B357" s="152" t="s">
        <v>108</v>
      </c>
      <c r="C357" s="141">
        <v>20</v>
      </c>
      <c r="D357" s="141">
        <v>20</v>
      </c>
      <c r="E357" s="141">
        <v>20</v>
      </c>
      <c r="F357" s="3" t="s">
        <v>71</v>
      </c>
      <c r="G357" s="142">
        <v>5603</v>
      </c>
      <c r="H357" s="8">
        <v>0.02</v>
      </c>
      <c r="I357" s="8">
        <v>0.02</v>
      </c>
      <c r="J357" s="8">
        <v>0.02</v>
      </c>
      <c r="K357" s="8">
        <v>0.02</v>
      </c>
      <c r="L357" s="8">
        <v>0.02</v>
      </c>
      <c r="M357" s="8">
        <v>0.02</v>
      </c>
      <c r="N357" s="142">
        <f t="shared" si="114"/>
        <v>112.06</v>
      </c>
      <c r="O357" s="142">
        <f t="shared" si="115"/>
        <v>112.06</v>
      </c>
      <c r="P357" s="142">
        <f t="shared" si="116"/>
        <v>112.06</v>
      </c>
      <c r="Q357" s="142">
        <f t="shared" si="117"/>
        <v>112.06</v>
      </c>
      <c r="R357" s="142">
        <f t="shared" si="117"/>
        <v>112.06</v>
      </c>
      <c r="S357" s="142">
        <f t="shared" si="117"/>
        <v>112.06</v>
      </c>
      <c r="T357" s="142">
        <f t="shared" si="118"/>
        <v>168.09</v>
      </c>
      <c r="U357" s="142">
        <f t="shared" si="118"/>
        <v>168.09</v>
      </c>
      <c r="V357" s="142">
        <f t="shared" si="118"/>
        <v>168.09</v>
      </c>
      <c r="W357" s="22"/>
      <c r="X357" s="22"/>
      <c r="Y357" s="22"/>
    </row>
    <row r="358" spans="2:25" ht="15.75" customHeight="1" x14ac:dyDescent="0.25">
      <c r="B358" s="227" t="s">
        <v>39</v>
      </c>
      <c r="C358" s="222">
        <v>200</v>
      </c>
      <c r="D358" s="222">
        <v>200</v>
      </c>
      <c r="E358" s="222">
        <v>200</v>
      </c>
      <c r="F358" s="3" t="s">
        <v>102</v>
      </c>
      <c r="G358" s="142">
        <v>780</v>
      </c>
      <c r="H358" s="4">
        <v>0.02</v>
      </c>
      <c r="I358" s="4">
        <v>0.02</v>
      </c>
      <c r="J358" s="4">
        <v>0.02</v>
      </c>
      <c r="K358" s="4">
        <v>0.02</v>
      </c>
      <c r="L358" s="4">
        <v>0.02</v>
      </c>
      <c r="M358" s="4">
        <v>0.02</v>
      </c>
      <c r="N358" s="142">
        <f t="shared" si="114"/>
        <v>15.6</v>
      </c>
      <c r="O358" s="142">
        <f t="shared" si="115"/>
        <v>15.6</v>
      </c>
      <c r="P358" s="142">
        <f t="shared" si="116"/>
        <v>15.6</v>
      </c>
      <c r="Q358" s="208">
        <f>SUM(N358:N360)</f>
        <v>26.3</v>
      </c>
      <c r="R358" s="208">
        <f>SUM(O358:O360)</f>
        <v>26.3</v>
      </c>
      <c r="S358" s="236">
        <f>SUM(P358:P360)</f>
        <v>26.3</v>
      </c>
      <c r="T358" s="217">
        <f t="shared" si="118"/>
        <v>39.450000000000003</v>
      </c>
      <c r="U358" s="217">
        <f t="shared" si="118"/>
        <v>39.450000000000003</v>
      </c>
      <c r="V358" s="217">
        <f t="shared" si="118"/>
        <v>39.450000000000003</v>
      </c>
      <c r="W358" s="22"/>
      <c r="X358" s="22"/>
      <c r="Y358" s="22"/>
    </row>
    <row r="359" spans="2:25" ht="15.75" x14ac:dyDescent="0.25">
      <c r="B359" s="228"/>
      <c r="C359" s="209"/>
      <c r="D359" s="209"/>
      <c r="E359" s="209"/>
      <c r="F359" s="16" t="s">
        <v>19</v>
      </c>
      <c r="G359" s="142">
        <v>435</v>
      </c>
      <c r="H359" s="141">
        <v>0.02</v>
      </c>
      <c r="I359" s="8">
        <v>0.02</v>
      </c>
      <c r="J359" s="141">
        <v>0.02</v>
      </c>
      <c r="K359" s="141">
        <v>0.02</v>
      </c>
      <c r="L359" s="8">
        <v>0.02</v>
      </c>
      <c r="M359" s="141">
        <v>0.02</v>
      </c>
      <c r="N359" s="142">
        <f t="shared" si="114"/>
        <v>8.7000000000000011</v>
      </c>
      <c r="O359" s="142">
        <f t="shared" si="115"/>
        <v>8.7000000000000011</v>
      </c>
      <c r="P359" s="142">
        <f t="shared" si="116"/>
        <v>8.7000000000000011</v>
      </c>
      <c r="Q359" s="212"/>
      <c r="R359" s="212"/>
      <c r="S359" s="237"/>
      <c r="T359" s="217"/>
      <c r="U359" s="217"/>
      <c r="V359" s="217"/>
      <c r="W359" s="22"/>
      <c r="X359" s="22"/>
      <c r="Y359" s="22"/>
    </row>
    <row r="360" spans="2:25" ht="15.75" x14ac:dyDescent="0.25">
      <c r="B360" s="229"/>
      <c r="C360" s="210"/>
      <c r="D360" s="210"/>
      <c r="E360" s="210"/>
      <c r="F360" s="71" t="s">
        <v>20</v>
      </c>
      <c r="G360" s="146">
        <v>2000</v>
      </c>
      <c r="H360" s="143">
        <v>1E-3</v>
      </c>
      <c r="I360" s="143">
        <v>1E-3</v>
      </c>
      <c r="J360" s="143">
        <v>1E-3</v>
      </c>
      <c r="K360" s="143">
        <v>1E-3</v>
      </c>
      <c r="L360" s="143">
        <v>1E-3</v>
      </c>
      <c r="M360" s="143">
        <v>1E-3</v>
      </c>
      <c r="N360" s="142">
        <f t="shared" si="114"/>
        <v>2</v>
      </c>
      <c r="O360" s="142">
        <f t="shared" si="115"/>
        <v>2</v>
      </c>
      <c r="P360" s="142">
        <f t="shared" si="116"/>
        <v>2</v>
      </c>
      <c r="Q360" s="210"/>
      <c r="R360" s="210"/>
      <c r="S360" s="238"/>
      <c r="T360" s="217"/>
      <c r="U360" s="217"/>
      <c r="V360" s="217"/>
      <c r="W360" s="22"/>
      <c r="X360" s="22"/>
      <c r="Y360" s="22"/>
    </row>
    <row r="361" spans="2:25" ht="15.75" x14ac:dyDescent="0.25">
      <c r="B361" s="12" t="s">
        <v>14</v>
      </c>
      <c r="C361" s="141">
        <v>20</v>
      </c>
      <c r="D361" s="141">
        <v>35</v>
      </c>
      <c r="E361" s="141">
        <v>40</v>
      </c>
      <c r="F361" s="31" t="s">
        <v>14</v>
      </c>
      <c r="G361" s="142">
        <v>594</v>
      </c>
      <c r="H361" s="8">
        <v>0.02</v>
      </c>
      <c r="I361" s="141">
        <v>3.5000000000000003E-2</v>
      </c>
      <c r="J361" s="8">
        <v>0.04</v>
      </c>
      <c r="K361" s="8">
        <v>0.02</v>
      </c>
      <c r="L361" s="141">
        <v>3.5000000000000003E-2</v>
      </c>
      <c r="M361" s="8">
        <v>0.04</v>
      </c>
      <c r="N361" s="142">
        <f t="shared" si="114"/>
        <v>11.88</v>
      </c>
      <c r="O361" s="142">
        <f t="shared" si="115"/>
        <v>20.790000000000003</v>
      </c>
      <c r="P361" s="142">
        <f t="shared" si="116"/>
        <v>23.76</v>
      </c>
      <c r="Q361" s="142">
        <f>SUM(N361)</f>
        <v>11.88</v>
      </c>
      <c r="R361" s="142">
        <f>SUM(O361)</f>
        <v>20.790000000000003</v>
      </c>
      <c r="S361" s="14">
        <f>SUM(P361)</f>
        <v>23.76</v>
      </c>
      <c r="T361" s="142">
        <f>Q361+Q361*50%</f>
        <v>17.82</v>
      </c>
      <c r="U361" s="142">
        <f>R361+R361*50%</f>
        <v>31.185000000000002</v>
      </c>
      <c r="V361" s="142">
        <f>S361+S361*50%</f>
        <v>35.64</v>
      </c>
      <c r="W361" s="22"/>
      <c r="X361" s="22"/>
      <c r="Y361" s="22"/>
    </row>
    <row r="362" spans="2:25" ht="15.75" x14ac:dyDescent="0.25">
      <c r="B362" s="34"/>
      <c r="C362" s="28"/>
      <c r="D362" s="28"/>
      <c r="E362" s="28"/>
      <c r="F362" s="35"/>
      <c r="G362" s="27"/>
      <c r="H362" s="17"/>
      <c r="I362" s="28"/>
      <c r="J362" s="17"/>
      <c r="K362" s="17"/>
      <c r="L362" s="28"/>
      <c r="M362" s="17"/>
      <c r="N362" s="27"/>
      <c r="O362" s="27"/>
      <c r="P362" s="27"/>
      <c r="Q362" s="25">
        <f t="shared" ref="Q362:V362" si="119">SUM(Q345:Q361)</f>
        <v>509.42099999999999</v>
      </c>
      <c r="R362" s="25">
        <f t="shared" si="119"/>
        <v>534.65819999999997</v>
      </c>
      <c r="S362" s="25">
        <f t="shared" si="119"/>
        <v>547.59999999999991</v>
      </c>
      <c r="T362" s="25">
        <f t="shared" si="119"/>
        <v>764.13150000000007</v>
      </c>
      <c r="U362" s="25">
        <f t="shared" si="119"/>
        <v>801.9873</v>
      </c>
      <c r="V362" s="25">
        <f t="shared" si="119"/>
        <v>821.4</v>
      </c>
      <c r="W362" s="22"/>
      <c r="X362" s="22"/>
      <c r="Y362" s="22"/>
    </row>
    <row r="363" spans="2:25" ht="15.75" x14ac:dyDescent="0.25">
      <c r="B363" s="26" t="s">
        <v>42</v>
      </c>
      <c r="C363" s="26"/>
      <c r="D363" s="26"/>
      <c r="E363" s="26"/>
      <c r="F363" s="26"/>
      <c r="G363" s="27"/>
      <c r="H363" s="26"/>
      <c r="I363" s="26"/>
      <c r="J363" s="26"/>
      <c r="K363" s="26"/>
      <c r="L363" s="26"/>
      <c r="M363" s="26"/>
      <c r="N363" s="27"/>
      <c r="O363" s="27"/>
      <c r="P363" s="27"/>
      <c r="Q363" s="28"/>
      <c r="R363" s="28"/>
      <c r="S363" s="28"/>
      <c r="T363" s="27"/>
      <c r="U363" s="27"/>
      <c r="V363" s="27"/>
      <c r="W363" s="22"/>
      <c r="X363" s="22"/>
      <c r="Y363" s="22"/>
    </row>
    <row r="364" spans="2:25" x14ac:dyDescent="0.25">
      <c r="W364" s="22"/>
      <c r="X364" s="22"/>
      <c r="Y364" s="22"/>
    </row>
    <row r="365" spans="2:25" x14ac:dyDescent="0.25">
      <c r="W365" s="22"/>
      <c r="X365" s="22"/>
      <c r="Y365" s="22"/>
    </row>
    <row r="366" spans="2:25" ht="15.75" x14ac:dyDescent="0.25">
      <c r="B366" s="220" t="s">
        <v>122</v>
      </c>
      <c r="C366" s="222" t="s">
        <v>73</v>
      </c>
      <c r="D366" s="222" t="s">
        <v>74</v>
      </c>
      <c r="E366" s="233" t="s">
        <v>75</v>
      </c>
      <c r="F366" s="11" t="s">
        <v>72</v>
      </c>
      <c r="G366" s="164">
        <v>2710</v>
      </c>
      <c r="H366" s="166">
        <v>0.05</v>
      </c>
      <c r="I366" s="8">
        <v>7.5999999999999998E-2</v>
      </c>
      <c r="J366" s="8">
        <v>0.10100000000000001</v>
      </c>
      <c r="K366" s="18">
        <v>3.6999999999999998E-2</v>
      </c>
      <c r="L366" s="18">
        <v>5.6000000000000001E-2</v>
      </c>
      <c r="M366" s="18">
        <v>7.3999999999999996E-2</v>
      </c>
      <c r="N366" s="164">
        <f t="shared" ref="N366:N382" si="120">H366*G366</f>
        <v>135.5</v>
      </c>
      <c r="O366" s="164">
        <f t="shared" ref="O366:O382" si="121">I366*G366</f>
        <v>205.96</v>
      </c>
      <c r="P366" s="164">
        <f t="shared" ref="P366:P382" si="122">J366*G366</f>
        <v>273.71000000000004</v>
      </c>
      <c r="Q366" s="208">
        <f>SUM(N366:N372)</f>
        <v>164.8896</v>
      </c>
      <c r="R366" s="208">
        <f>SUM(O366:O372)</f>
        <v>244.4606</v>
      </c>
      <c r="S366" s="208">
        <f>SUM(P366:P372)</f>
        <v>319.68460000000005</v>
      </c>
      <c r="T366" s="217">
        <f>Q366+Q366*50%</f>
        <v>247.33440000000002</v>
      </c>
      <c r="U366" s="217">
        <f>R366+R366*50%</f>
        <v>366.6909</v>
      </c>
      <c r="V366" s="217">
        <f>S366+S366*50%</f>
        <v>479.52690000000007</v>
      </c>
      <c r="W366" s="22"/>
      <c r="X366" s="22"/>
      <c r="Y366" s="22"/>
    </row>
    <row r="367" spans="2:25" ht="31.5" x14ac:dyDescent="0.25">
      <c r="B367" s="220"/>
      <c r="C367" s="209"/>
      <c r="D367" s="209"/>
      <c r="E367" s="234"/>
      <c r="F367" s="12" t="s">
        <v>47</v>
      </c>
      <c r="G367" s="164">
        <v>214</v>
      </c>
      <c r="H367" s="166">
        <v>8.9999999999999993E-3</v>
      </c>
      <c r="I367" s="166">
        <v>1.4E-2</v>
      </c>
      <c r="J367" s="166">
        <v>1.7999999999999999E-2</v>
      </c>
      <c r="K367" s="166">
        <v>8.9999999999999993E-3</v>
      </c>
      <c r="L367" s="166">
        <v>1.4E-2</v>
      </c>
      <c r="M367" s="166">
        <v>1.7999999999999999E-2</v>
      </c>
      <c r="N367" s="164">
        <f t="shared" si="120"/>
        <v>1.9259999999999999</v>
      </c>
      <c r="O367" s="164">
        <f t="shared" si="121"/>
        <v>2.996</v>
      </c>
      <c r="P367" s="164">
        <f t="shared" si="122"/>
        <v>3.8519999999999999</v>
      </c>
      <c r="Q367" s="209"/>
      <c r="R367" s="209"/>
      <c r="S367" s="209"/>
      <c r="T367" s="217"/>
      <c r="U367" s="217"/>
      <c r="V367" s="217"/>
      <c r="W367" s="22"/>
      <c r="X367" s="22"/>
      <c r="Y367" s="22"/>
    </row>
    <row r="368" spans="2:25" ht="15.75" x14ac:dyDescent="0.25">
      <c r="B368" s="220"/>
      <c r="C368" s="209"/>
      <c r="D368" s="209"/>
      <c r="E368" s="234"/>
      <c r="F368" s="3" t="s">
        <v>58</v>
      </c>
      <c r="G368" s="164">
        <v>405</v>
      </c>
      <c r="H368" s="8">
        <v>1.2E-2</v>
      </c>
      <c r="I368" s="8">
        <v>1.7000000000000001E-2</v>
      </c>
      <c r="J368" s="8">
        <v>2.4E-2</v>
      </c>
      <c r="K368" s="8">
        <v>1.2E-2</v>
      </c>
      <c r="L368" s="8">
        <v>1.7000000000000001E-2</v>
      </c>
      <c r="M368" s="8">
        <v>2.4E-2</v>
      </c>
      <c r="N368" s="164">
        <f t="shared" si="120"/>
        <v>4.8600000000000003</v>
      </c>
      <c r="O368" s="164">
        <f t="shared" si="121"/>
        <v>6.8850000000000007</v>
      </c>
      <c r="P368" s="164">
        <f t="shared" si="122"/>
        <v>9.7200000000000006</v>
      </c>
      <c r="Q368" s="209"/>
      <c r="R368" s="209"/>
      <c r="S368" s="209"/>
      <c r="T368" s="217"/>
      <c r="U368" s="217"/>
      <c r="V368" s="217"/>
      <c r="W368" s="22"/>
      <c r="X368" s="22"/>
      <c r="Y368" s="22"/>
    </row>
    <row r="369" spans="2:25" ht="15.75" x14ac:dyDescent="0.25">
      <c r="B369" s="220"/>
      <c r="C369" s="209"/>
      <c r="D369" s="209"/>
      <c r="E369" s="234"/>
      <c r="F369" s="3" t="s">
        <v>34</v>
      </c>
      <c r="G369" s="164">
        <v>1550</v>
      </c>
      <c r="H369" s="166">
        <v>5.0000000000000001E-3</v>
      </c>
      <c r="I369" s="166">
        <v>8.0000000000000002E-3</v>
      </c>
      <c r="J369" s="8">
        <v>0.01</v>
      </c>
      <c r="K369" s="166">
        <v>5.0000000000000001E-3</v>
      </c>
      <c r="L369" s="166">
        <v>8.0000000000000002E-3</v>
      </c>
      <c r="M369" s="8">
        <v>0.01</v>
      </c>
      <c r="N369" s="164">
        <f t="shared" si="120"/>
        <v>7.75</v>
      </c>
      <c r="O369" s="164">
        <f t="shared" si="121"/>
        <v>12.4</v>
      </c>
      <c r="P369" s="164">
        <f t="shared" si="122"/>
        <v>15.5</v>
      </c>
      <c r="Q369" s="209"/>
      <c r="R369" s="209"/>
      <c r="S369" s="209"/>
      <c r="T369" s="217"/>
      <c r="U369" s="217"/>
      <c r="V369" s="217"/>
      <c r="W369" s="22"/>
      <c r="X369" s="22"/>
      <c r="Y369" s="22"/>
    </row>
    <row r="370" spans="2:25" ht="15.75" x14ac:dyDescent="0.25">
      <c r="B370" s="220"/>
      <c r="C370" s="209"/>
      <c r="D370" s="209"/>
      <c r="E370" s="234"/>
      <c r="F370" s="3" t="s">
        <v>35</v>
      </c>
      <c r="G370" s="164">
        <v>683</v>
      </c>
      <c r="H370" s="166">
        <v>3.0000000000000001E-3</v>
      </c>
      <c r="I370" s="166">
        <v>5.0000000000000001E-3</v>
      </c>
      <c r="J370" s="166">
        <v>6.0000000000000001E-3</v>
      </c>
      <c r="K370" s="166">
        <v>3.0000000000000001E-3</v>
      </c>
      <c r="L370" s="166">
        <v>5.0000000000000001E-3</v>
      </c>
      <c r="M370" s="166">
        <v>6.0000000000000001E-3</v>
      </c>
      <c r="N370" s="164">
        <f t="shared" si="120"/>
        <v>2.0489999999999999</v>
      </c>
      <c r="O370" s="164">
        <f t="shared" si="121"/>
        <v>3.415</v>
      </c>
      <c r="P370" s="164">
        <f t="shared" si="122"/>
        <v>4.0979999999999999</v>
      </c>
      <c r="Q370" s="209"/>
      <c r="R370" s="209"/>
      <c r="S370" s="209"/>
      <c r="T370" s="217"/>
      <c r="U370" s="217"/>
      <c r="V370" s="217"/>
    </row>
    <row r="371" spans="2:25" ht="15.75" x14ac:dyDescent="0.25">
      <c r="B371" s="220"/>
      <c r="C371" s="209"/>
      <c r="D371" s="209"/>
      <c r="E371" s="234"/>
      <c r="F371" s="3" t="s">
        <v>10</v>
      </c>
      <c r="G371" s="164">
        <v>76</v>
      </c>
      <c r="H371" s="166">
        <v>1E-3</v>
      </c>
      <c r="I371" s="166">
        <v>1E-3</v>
      </c>
      <c r="J371" s="166">
        <v>1E-3</v>
      </c>
      <c r="K371" s="166">
        <v>1E-3</v>
      </c>
      <c r="L371" s="166">
        <v>1E-3</v>
      </c>
      <c r="M371" s="166">
        <v>1E-3</v>
      </c>
      <c r="N371" s="164">
        <f t="shared" si="120"/>
        <v>7.5999999999999998E-2</v>
      </c>
      <c r="O371" s="164">
        <f t="shared" si="121"/>
        <v>7.5999999999999998E-2</v>
      </c>
      <c r="P371" s="164">
        <f t="shared" si="122"/>
        <v>7.5999999999999998E-2</v>
      </c>
      <c r="Q371" s="209"/>
      <c r="R371" s="209"/>
      <c r="S371" s="209"/>
      <c r="T371" s="217"/>
      <c r="U371" s="217"/>
      <c r="V371" s="217"/>
    </row>
    <row r="372" spans="2:25" ht="16.5" thickBot="1" x14ac:dyDescent="0.3">
      <c r="B372" s="220"/>
      <c r="C372" s="209"/>
      <c r="D372" s="209"/>
      <c r="E372" s="234"/>
      <c r="F372" s="39" t="s">
        <v>66</v>
      </c>
      <c r="G372" s="52">
        <v>636.42999999999995</v>
      </c>
      <c r="H372" s="52">
        <v>0.02</v>
      </c>
      <c r="I372" s="52">
        <v>0.02</v>
      </c>
      <c r="J372" s="52">
        <v>0.02</v>
      </c>
      <c r="K372" s="52">
        <v>0.02</v>
      </c>
      <c r="L372" s="52">
        <v>0.02</v>
      </c>
      <c r="M372" s="52">
        <v>0.02</v>
      </c>
      <c r="N372" s="164">
        <f t="shared" si="120"/>
        <v>12.7286</v>
      </c>
      <c r="O372" s="164">
        <f t="shared" si="121"/>
        <v>12.7286</v>
      </c>
      <c r="P372" s="164">
        <f t="shared" si="122"/>
        <v>12.7286</v>
      </c>
      <c r="Q372" s="209"/>
      <c r="R372" s="209"/>
      <c r="S372" s="209"/>
      <c r="T372" s="217"/>
      <c r="U372" s="217"/>
      <c r="V372" s="217"/>
    </row>
    <row r="373" spans="2:25" ht="15.75" x14ac:dyDescent="0.25">
      <c r="B373" s="224" t="s">
        <v>67</v>
      </c>
      <c r="C373" s="261">
        <v>100</v>
      </c>
      <c r="D373" s="261">
        <v>130</v>
      </c>
      <c r="E373" s="261">
        <v>150</v>
      </c>
      <c r="F373" s="53" t="s">
        <v>17</v>
      </c>
      <c r="G373" s="38">
        <v>211</v>
      </c>
      <c r="H373" s="9">
        <v>0.11700000000000001</v>
      </c>
      <c r="I373" s="9">
        <v>0.156</v>
      </c>
      <c r="J373" s="9">
        <v>0.18</v>
      </c>
      <c r="K373" s="155">
        <v>8.7999999999999995E-2</v>
      </c>
      <c r="L373" s="155">
        <v>0.11700000000000001</v>
      </c>
      <c r="M373" s="155">
        <v>0.13500000000000001</v>
      </c>
      <c r="N373" s="142">
        <f t="shared" si="120"/>
        <v>24.687000000000001</v>
      </c>
      <c r="O373" s="142">
        <f t="shared" si="121"/>
        <v>32.915999999999997</v>
      </c>
      <c r="P373" s="142">
        <f t="shared" si="122"/>
        <v>37.979999999999997</v>
      </c>
      <c r="Q373" s="217">
        <f>SUM(N373:N377)</f>
        <v>58.939000000000007</v>
      </c>
      <c r="R373" s="217">
        <f>SUM(O373:O377)</f>
        <v>70.370999999999995</v>
      </c>
      <c r="S373" s="217">
        <f>SUM(P373:P377)</f>
        <v>77.827999999999989</v>
      </c>
      <c r="T373" s="222">
        <f>Q373+Q373*50%</f>
        <v>88.408500000000004</v>
      </c>
      <c r="U373" s="222">
        <f>R373+R373*50%</f>
        <v>105.5565</v>
      </c>
      <c r="V373" s="222">
        <f>S373+S373*50%</f>
        <v>116.74199999999999</v>
      </c>
    </row>
    <row r="374" spans="2:25" ht="15.75" x14ac:dyDescent="0.25">
      <c r="B374" s="260"/>
      <c r="C374" s="209"/>
      <c r="D374" s="209"/>
      <c r="E374" s="209"/>
      <c r="F374" s="3" t="s">
        <v>58</v>
      </c>
      <c r="G374" s="142">
        <v>405</v>
      </c>
      <c r="H374" s="10">
        <v>1.6E-2</v>
      </c>
      <c r="I374" s="10">
        <v>2.1000000000000001E-2</v>
      </c>
      <c r="J374" s="10">
        <v>2.4E-2</v>
      </c>
      <c r="K374" s="145">
        <v>1.4999999999999999E-2</v>
      </c>
      <c r="L374" s="145">
        <v>0.02</v>
      </c>
      <c r="M374" s="145">
        <v>2.3E-2</v>
      </c>
      <c r="N374" s="142">
        <f t="shared" si="120"/>
        <v>6.48</v>
      </c>
      <c r="O374" s="142">
        <f t="shared" si="121"/>
        <v>8.5050000000000008</v>
      </c>
      <c r="P374" s="142">
        <f t="shared" si="122"/>
        <v>9.7200000000000006</v>
      </c>
      <c r="Q374" s="217"/>
      <c r="R374" s="217"/>
      <c r="S374" s="217"/>
      <c r="T374" s="209"/>
      <c r="U374" s="209"/>
      <c r="V374" s="209"/>
    </row>
    <row r="375" spans="2:25" ht="15.75" x14ac:dyDescent="0.25">
      <c r="B375" s="260"/>
      <c r="C375" s="209"/>
      <c r="D375" s="209"/>
      <c r="E375" s="209"/>
      <c r="F375" s="54" t="s">
        <v>68</v>
      </c>
      <c r="G375" s="148">
        <v>1178</v>
      </c>
      <c r="H375" s="10">
        <v>2E-3</v>
      </c>
      <c r="I375" s="10">
        <v>3.0000000000000001E-3</v>
      </c>
      <c r="J375" s="10">
        <v>4.0000000000000001E-3</v>
      </c>
      <c r="K375" s="145">
        <v>2E-3</v>
      </c>
      <c r="L375" s="10">
        <v>3.0000000000000001E-3</v>
      </c>
      <c r="M375" s="10">
        <v>4.0000000000000001E-3</v>
      </c>
      <c r="N375" s="142">
        <f t="shared" si="120"/>
        <v>2.3559999999999999</v>
      </c>
      <c r="O375" s="142">
        <f t="shared" si="121"/>
        <v>3.5340000000000003</v>
      </c>
      <c r="P375" s="142">
        <f t="shared" si="122"/>
        <v>4.7119999999999997</v>
      </c>
      <c r="Q375" s="217"/>
      <c r="R375" s="217"/>
      <c r="S375" s="217"/>
      <c r="T375" s="209"/>
      <c r="U375" s="209"/>
      <c r="V375" s="209"/>
    </row>
    <row r="376" spans="2:25" ht="15.75" x14ac:dyDescent="0.25">
      <c r="B376" s="263"/>
      <c r="C376" s="209"/>
      <c r="D376" s="209"/>
      <c r="E376" s="209"/>
      <c r="F376" s="51" t="s">
        <v>10</v>
      </c>
      <c r="G376" s="142">
        <v>76</v>
      </c>
      <c r="H376" s="141">
        <v>1E-3</v>
      </c>
      <c r="I376" s="141">
        <v>1E-3</v>
      </c>
      <c r="J376" s="141">
        <v>1E-3</v>
      </c>
      <c r="K376" s="141">
        <v>1E-3</v>
      </c>
      <c r="L376" s="141">
        <v>1E-3</v>
      </c>
      <c r="M376" s="141">
        <v>1E-3</v>
      </c>
      <c r="N376" s="142">
        <f t="shared" si="120"/>
        <v>7.5999999999999998E-2</v>
      </c>
      <c r="O376" s="142">
        <f t="shared" si="121"/>
        <v>7.5999999999999998E-2</v>
      </c>
      <c r="P376" s="142">
        <f t="shared" si="122"/>
        <v>7.5999999999999998E-2</v>
      </c>
      <c r="Q376" s="219"/>
      <c r="R376" s="219"/>
      <c r="S376" s="219"/>
      <c r="T376" s="209"/>
      <c r="U376" s="209"/>
      <c r="V376" s="209"/>
    </row>
    <row r="377" spans="2:25" ht="16.5" thickBot="1" x14ac:dyDescent="0.3">
      <c r="B377" s="253"/>
      <c r="C377" s="262"/>
      <c r="D377" s="262"/>
      <c r="E377" s="262"/>
      <c r="F377" s="55" t="s">
        <v>12</v>
      </c>
      <c r="G377" s="40">
        <v>5068</v>
      </c>
      <c r="H377" s="156">
        <v>5.0000000000000001E-3</v>
      </c>
      <c r="I377" s="156">
        <v>5.0000000000000001E-3</v>
      </c>
      <c r="J377" s="156">
        <v>5.0000000000000001E-3</v>
      </c>
      <c r="K377" s="156">
        <v>5.0000000000000001E-3</v>
      </c>
      <c r="L377" s="156">
        <v>5.0000000000000001E-3</v>
      </c>
      <c r="M377" s="156">
        <v>5.0000000000000001E-3</v>
      </c>
      <c r="N377" s="142">
        <f t="shared" si="120"/>
        <v>25.34</v>
      </c>
      <c r="O377" s="142">
        <f t="shared" si="121"/>
        <v>25.34</v>
      </c>
      <c r="P377" s="142">
        <f t="shared" si="122"/>
        <v>25.34</v>
      </c>
      <c r="Q377" s="219"/>
      <c r="R377" s="219"/>
      <c r="S377" s="219"/>
      <c r="T377" s="210"/>
      <c r="U377" s="210"/>
      <c r="V377" s="210"/>
    </row>
    <row r="378" spans="2:25" ht="15.75" x14ac:dyDescent="0.25">
      <c r="B378" s="227" t="s">
        <v>141</v>
      </c>
      <c r="C378" s="222">
        <v>200</v>
      </c>
      <c r="D378" s="222">
        <v>200</v>
      </c>
      <c r="E378" s="222">
        <v>200</v>
      </c>
      <c r="F378" s="140" t="s">
        <v>147</v>
      </c>
      <c r="G378" s="142">
        <v>5366</v>
      </c>
      <c r="H378" s="141">
        <v>1E-3</v>
      </c>
      <c r="I378" s="141">
        <v>1E-3</v>
      </c>
      <c r="J378" s="141">
        <v>1E-3</v>
      </c>
      <c r="K378" s="141">
        <v>1E-3</v>
      </c>
      <c r="L378" s="141">
        <v>1E-3</v>
      </c>
      <c r="M378" s="141">
        <v>1E-3</v>
      </c>
      <c r="N378" s="142">
        <f t="shared" si="120"/>
        <v>5.3660000000000005</v>
      </c>
      <c r="O378" s="142">
        <f t="shared" si="121"/>
        <v>5.3660000000000005</v>
      </c>
      <c r="P378" s="142">
        <f t="shared" si="122"/>
        <v>5.3660000000000005</v>
      </c>
      <c r="Q378" s="208">
        <f>SUM(N378:N380)</f>
        <v>19.890999999999998</v>
      </c>
      <c r="R378" s="208">
        <f>SUM(O378:O380)</f>
        <v>19.890999999999998</v>
      </c>
      <c r="S378" s="208">
        <f>SUM(P378:P380)</f>
        <v>19.890999999999998</v>
      </c>
      <c r="T378" s="208">
        <f>Q378+Q378*50%</f>
        <v>29.836499999999997</v>
      </c>
      <c r="U378" s="208">
        <f>R378+R378*50%</f>
        <v>29.836499999999997</v>
      </c>
      <c r="V378" s="208">
        <f>S378+S378*50%</f>
        <v>29.836499999999997</v>
      </c>
    </row>
    <row r="379" spans="2:25" ht="15.75" x14ac:dyDescent="0.25">
      <c r="B379" s="228"/>
      <c r="C379" s="209"/>
      <c r="D379" s="209"/>
      <c r="E379" s="209"/>
      <c r="F379" s="140" t="s">
        <v>135</v>
      </c>
      <c r="G379" s="142">
        <v>1000</v>
      </c>
      <c r="H379" s="141">
        <v>8.0000000000000002E-3</v>
      </c>
      <c r="I379" s="141">
        <v>8.0000000000000002E-3</v>
      </c>
      <c r="J379" s="141">
        <v>8.0000000000000002E-3</v>
      </c>
      <c r="K379" s="141">
        <v>7.0000000000000001E-3</v>
      </c>
      <c r="L379" s="141">
        <v>7.0000000000000001E-3</v>
      </c>
      <c r="M379" s="141">
        <v>7.0000000000000001E-3</v>
      </c>
      <c r="N379" s="142">
        <f t="shared" si="120"/>
        <v>8</v>
      </c>
      <c r="O379" s="142">
        <f t="shared" si="121"/>
        <v>8</v>
      </c>
      <c r="P379" s="142">
        <f t="shared" si="122"/>
        <v>8</v>
      </c>
      <c r="Q379" s="212"/>
      <c r="R379" s="212"/>
      <c r="S379" s="212"/>
      <c r="T379" s="212"/>
      <c r="U379" s="212"/>
      <c r="V379" s="212"/>
    </row>
    <row r="380" spans="2:25" ht="15.75" x14ac:dyDescent="0.25">
      <c r="B380" s="229"/>
      <c r="C380" s="210"/>
      <c r="D380" s="210"/>
      <c r="E380" s="210"/>
      <c r="F380" s="3" t="s">
        <v>19</v>
      </c>
      <c r="G380" s="142">
        <v>435</v>
      </c>
      <c r="H380" s="8">
        <v>1.4999999999999999E-2</v>
      </c>
      <c r="I380" s="8">
        <v>1.4999999999999999E-2</v>
      </c>
      <c r="J380" s="8">
        <v>1.4999999999999999E-2</v>
      </c>
      <c r="K380" s="8">
        <v>1.4999999999999999E-2</v>
      </c>
      <c r="L380" s="8">
        <v>1.4999999999999999E-2</v>
      </c>
      <c r="M380" s="8">
        <v>1.4999999999999999E-2</v>
      </c>
      <c r="N380" s="142">
        <f t="shared" si="120"/>
        <v>6.5249999999999995</v>
      </c>
      <c r="O380" s="142">
        <f t="shared" si="121"/>
        <v>6.5249999999999995</v>
      </c>
      <c r="P380" s="142">
        <f t="shared" si="122"/>
        <v>6.5249999999999995</v>
      </c>
      <c r="Q380" s="218"/>
      <c r="R380" s="218"/>
      <c r="S380" s="218"/>
      <c r="T380" s="218"/>
      <c r="U380" s="218"/>
      <c r="V380" s="218"/>
    </row>
    <row r="381" spans="2:25" ht="15.75" x14ac:dyDescent="0.25">
      <c r="B381" s="3" t="s">
        <v>131</v>
      </c>
      <c r="C381" s="141">
        <v>100</v>
      </c>
      <c r="D381" s="141">
        <v>100</v>
      </c>
      <c r="E381" s="141">
        <v>100</v>
      </c>
      <c r="F381" s="3" t="s">
        <v>131</v>
      </c>
      <c r="G381" s="142">
        <v>2000</v>
      </c>
      <c r="H381" s="8">
        <v>0.1</v>
      </c>
      <c r="I381" s="8">
        <v>0.1</v>
      </c>
      <c r="J381" s="8">
        <v>0.1</v>
      </c>
      <c r="K381" s="8">
        <v>0.1</v>
      </c>
      <c r="L381" s="8">
        <v>0.1</v>
      </c>
      <c r="M381" s="8">
        <v>0.1</v>
      </c>
      <c r="N381" s="142">
        <f t="shared" si="120"/>
        <v>200</v>
      </c>
      <c r="O381" s="142">
        <f t="shared" si="121"/>
        <v>200</v>
      </c>
      <c r="P381" s="142">
        <f t="shared" si="122"/>
        <v>200</v>
      </c>
      <c r="Q381" s="142">
        <f t="shared" ref="Q381:S382" si="123">SUM(N381)</f>
        <v>200</v>
      </c>
      <c r="R381" s="142">
        <f t="shared" si="123"/>
        <v>200</v>
      </c>
      <c r="S381" s="14">
        <f t="shared" si="123"/>
        <v>200</v>
      </c>
      <c r="T381" s="142">
        <f t="shared" ref="T381:V383" si="124">Q381+Q381*50%</f>
        <v>300</v>
      </c>
      <c r="U381" s="142">
        <f t="shared" si="124"/>
        <v>300</v>
      </c>
      <c r="V381" s="142">
        <f t="shared" si="124"/>
        <v>300</v>
      </c>
    </row>
    <row r="382" spans="2:25" ht="15.75" x14ac:dyDescent="0.25">
      <c r="B382" s="12" t="s">
        <v>14</v>
      </c>
      <c r="C382" s="141">
        <v>20</v>
      </c>
      <c r="D382" s="141">
        <v>35</v>
      </c>
      <c r="E382" s="141">
        <v>40</v>
      </c>
      <c r="F382" s="31" t="s">
        <v>14</v>
      </c>
      <c r="G382" s="142">
        <v>594</v>
      </c>
      <c r="H382" s="8">
        <v>0.02</v>
      </c>
      <c r="I382" s="141">
        <v>3.5000000000000003E-2</v>
      </c>
      <c r="J382" s="8">
        <v>0.04</v>
      </c>
      <c r="K382" s="8">
        <v>0.02</v>
      </c>
      <c r="L382" s="141">
        <v>3.5000000000000003E-2</v>
      </c>
      <c r="M382" s="8">
        <v>0.04</v>
      </c>
      <c r="N382" s="142">
        <f t="shared" si="120"/>
        <v>11.88</v>
      </c>
      <c r="O382" s="142">
        <f t="shared" si="121"/>
        <v>20.790000000000003</v>
      </c>
      <c r="P382" s="142">
        <f t="shared" si="122"/>
        <v>23.76</v>
      </c>
      <c r="Q382" s="142">
        <f t="shared" si="123"/>
        <v>11.88</v>
      </c>
      <c r="R382" s="142">
        <f t="shared" si="123"/>
        <v>20.790000000000003</v>
      </c>
      <c r="S382" s="142">
        <f t="shared" si="123"/>
        <v>23.76</v>
      </c>
      <c r="T382" s="142">
        <f t="shared" si="124"/>
        <v>17.82</v>
      </c>
      <c r="U382" s="142">
        <f t="shared" si="124"/>
        <v>31.185000000000002</v>
      </c>
      <c r="V382" s="142">
        <f t="shared" si="124"/>
        <v>35.64</v>
      </c>
    </row>
    <row r="383" spans="2:25" ht="15.75" x14ac:dyDescent="0.25">
      <c r="B383" s="26"/>
      <c r="C383" s="26"/>
      <c r="D383" s="26"/>
      <c r="E383" s="26"/>
      <c r="F383" s="26"/>
      <c r="G383" s="27"/>
      <c r="H383" s="26"/>
      <c r="I383" s="26"/>
      <c r="J383" s="26"/>
      <c r="K383" s="26"/>
      <c r="L383" s="26"/>
      <c r="M383" s="26"/>
      <c r="N383" s="27"/>
      <c r="O383" s="27"/>
      <c r="P383" s="27"/>
      <c r="Q383" s="25">
        <f>SUM(Q366:Q382)</f>
        <v>455.59960000000001</v>
      </c>
      <c r="R383" s="25">
        <f>SUM(R373:R382)</f>
        <v>311.05200000000002</v>
      </c>
      <c r="S383" s="25">
        <f>SUM(S373:S382)</f>
        <v>321.47899999999998</v>
      </c>
      <c r="T383" s="32">
        <f t="shared" si="124"/>
        <v>683.39940000000001</v>
      </c>
      <c r="U383" s="32">
        <f t="shared" si="124"/>
        <v>466.57800000000003</v>
      </c>
      <c r="V383" s="32">
        <f t="shared" si="124"/>
        <v>482.21849999999995</v>
      </c>
    </row>
    <row r="384" spans="2:25" ht="15.75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2:19" ht="15.75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2:19" ht="15.75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2:19" ht="15.75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2:19" ht="15.75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2:19" ht="15.75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2:19" ht="15.75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2:19" ht="15.75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ht="15.75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</sheetData>
  <mergeCells count="586">
    <mergeCell ref="B32:B34"/>
    <mergeCell ref="C32:C34"/>
    <mergeCell ref="D32:D34"/>
    <mergeCell ref="E32:E34"/>
    <mergeCell ref="Q32:Q34"/>
    <mergeCell ref="R32:R34"/>
    <mergeCell ref="S32:S34"/>
    <mergeCell ref="T32:T34"/>
    <mergeCell ref="U32:U34"/>
    <mergeCell ref="B209:B217"/>
    <mergeCell ref="C209:C217"/>
    <mergeCell ref="D209:D217"/>
    <mergeCell ref="E209:E217"/>
    <mergeCell ref="Q209:Q217"/>
    <mergeCell ref="T206:T208"/>
    <mergeCell ref="R209:R217"/>
    <mergeCell ref="S209:S217"/>
    <mergeCell ref="B282:B283"/>
    <mergeCell ref="C282:C283"/>
    <mergeCell ref="D282:D283"/>
    <mergeCell ref="E282:E283"/>
    <mergeCell ref="Q282:Q283"/>
    <mergeCell ref="R282:R283"/>
    <mergeCell ref="S282:S283"/>
    <mergeCell ref="T282:T283"/>
    <mergeCell ref="B225:B232"/>
    <mergeCell ref="B240:B246"/>
    <mergeCell ref="C240:C246"/>
    <mergeCell ref="D240:D246"/>
    <mergeCell ref="E240:E246"/>
    <mergeCell ref="C259:C263"/>
    <mergeCell ref="D259:D263"/>
    <mergeCell ref="E259:E263"/>
    <mergeCell ref="B200:B205"/>
    <mergeCell ref="C200:C205"/>
    <mergeCell ref="D200:D205"/>
    <mergeCell ref="E200:E205"/>
    <mergeCell ref="B206:B208"/>
    <mergeCell ref="C206:C208"/>
    <mergeCell ref="D206:D208"/>
    <mergeCell ref="E206:E208"/>
    <mergeCell ref="U206:U208"/>
    <mergeCell ref="T200:T205"/>
    <mergeCell ref="U200:U205"/>
    <mergeCell ref="C155:C157"/>
    <mergeCell ref="D155:D157"/>
    <mergeCell ref="E155:E157"/>
    <mergeCell ref="Q155:Q157"/>
    <mergeCell ref="R155:R157"/>
    <mergeCell ref="S155:S157"/>
    <mergeCell ref="T155:T157"/>
    <mergeCell ref="U155:U157"/>
    <mergeCell ref="E225:E232"/>
    <mergeCell ref="D225:D232"/>
    <mergeCell ref="C225:C232"/>
    <mergeCell ref="U225:U232"/>
    <mergeCell ref="U165:U169"/>
    <mergeCell ref="Q165:Q169"/>
    <mergeCell ref="R165:R169"/>
    <mergeCell ref="S165:S169"/>
    <mergeCell ref="R170:R174"/>
    <mergeCell ref="S170:S174"/>
    <mergeCell ref="U222:U224"/>
    <mergeCell ref="T222:T224"/>
    <mergeCell ref="Q200:Q205"/>
    <mergeCell ref="R200:R205"/>
    <mergeCell ref="S200:S205"/>
    <mergeCell ref="Q206:Q208"/>
    <mergeCell ref="Q144:Q150"/>
    <mergeCell ref="R144:R150"/>
    <mergeCell ref="S144:S150"/>
    <mergeCell ref="T144:T150"/>
    <mergeCell ref="U144:U150"/>
    <mergeCell ref="B151:B153"/>
    <mergeCell ref="C151:C153"/>
    <mergeCell ref="D151:D153"/>
    <mergeCell ref="E151:E153"/>
    <mergeCell ref="Q151:Q153"/>
    <mergeCell ref="R151:R153"/>
    <mergeCell ref="S151:S153"/>
    <mergeCell ref="T151:T153"/>
    <mergeCell ref="U151:U153"/>
    <mergeCell ref="B325:B327"/>
    <mergeCell ref="C325:C327"/>
    <mergeCell ref="D325:D327"/>
    <mergeCell ref="E325:E327"/>
    <mergeCell ref="Q325:Q327"/>
    <mergeCell ref="R373:R377"/>
    <mergeCell ref="S373:S377"/>
    <mergeCell ref="B336:B338"/>
    <mergeCell ref="C336:C338"/>
    <mergeCell ref="D336:D338"/>
    <mergeCell ref="V378:V380"/>
    <mergeCell ref="T317:T319"/>
    <mergeCell ref="T348:T355"/>
    <mergeCell ref="V325:V327"/>
    <mergeCell ref="T328:T335"/>
    <mergeCell ref="U328:U335"/>
    <mergeCell ref="V328:V335"/>
    <mergeCell ref="T325:T327"/>
    <mergeCell ref="U325:U327"/>
    <mergeCell ref="U317:U319"/>
    <mergeCell ref="V317:V319"/>
    <mergeCell ref="T366:T372"/>
    <mergeCell ref="U366:U372"/>
    <mergeCell ref="V366:V372"/>
    <mergeCell ref="T345:T347"/>
    <mergeCell ref="U345:U347"/>
    <mergeCell ref="V345:V347"/>
    <mergeCell ref="T373:T377"/>
    <mergeCell ref="U373:U377"/>
    <mergeCell ref="V373:V377"/>
    <mergeCell ref="B108:E108"/>
    <mergeCell ref="D110:D112"/>
    <mergeCell ref="E110:E112"/>
    <mergeCell ref="Q110:Q112"/>
    <mergeCell ref="R110:R112"/>
    <mergeCell ref="S110:S112"/>
    <mergeCell ref="T110:T112"/>
    <mergeCell ref="U110:U112"/>
    <mergeCell ref="T378:T380"/>
    <mergeCell ref="U378:U380"/>
    <mergeCell ref="B378:B380"/>
    <mergeCell ref="C378:C380"/>
    <mergeCell ref="B272:B278"/>
    <mergeCell ref="C272:C278"/>
    <mergeCell ref="D272:D278"/>
    <mergeCell ref="E272:E278"/>
    <mergeCell ref="Q272:Q278"/>
    <mergeCell ref="R272:R278"/>
    <mergeCell ref="S272:S278"/>
    <mergeCell ref="B279:B281"/>
    <mergeCell ref="C279:C281"/>
    <mergeCell ref="D279:D281"/>
    <mergeCell ref="E279:E281"/>
    <mergeCell ref="Q279:Q281"/>
    <mergeCell ref="B97:B105"/>
    <mergeCell ref="C97:C105"/>
    <mergeCell ref="D97:D105"/>
    <mergeCell ref="E97:E105"/>
    <mergeCell ref="Q97:Q105"/>
    <mergeCell ref="R97:R105"/>
    <mergeCell ref="S97:S105"/>
    <mergeCell ref="T97:T105"/>
    <mergeCell ref="U97:U105"/>
    <mergeCell ref="E336:E338"/>
    <mergeCell ref="Q336:Q338"/>
    <mergeCell ref="R336:R338"/>
    <mergeCell ref="S336:S338"/>
    <mergeCell ref="T336:T338"/>
    <mergeCell ref="U336:U338"/>
    <mergeCell ref="T358:T360"/>
    <mergeCell ref="U358:U360"/>
    <mergeCell ref="V358:V360"/>
    <mergeCell ref="B373:B377"/>
    <mergeCell ref="C373:C377"/>
    <mergeCell ref="U348:U355"/>
    <mergeCell ref="V348:V355"/>
    <mergeCell ref="B348:B355"/>
    <mergeCell ref="V336:V338"/>
    <mergeCell ref="Q373:Q377"/>
    <mergeCell ref="T305:T309"/>
    <mergeCell ref="U305:U309"/>
    <mergeCell ref="V305:V309"/>
    <mergeCell ref="T310:T316"/>
    <mergeCell ref="U310:U316"/>
    <mergeCell ref="V310:V316"/>
    <mergeCell ref="E345:E347"/>
    <mergeCell ref="C305:C309"/>
    <mergeCell ref="D305:D309"/>
    <mergeCell ref="R366:R372"/>
    <mergeCell ref="S366:S372"/>
    <mergeCell ref="Q348:Q355"/>
    <mergeCell ref="R317:R319"/>
    <mergeCell ref="S317:S319"/>
    <mergeCell ref="Q305:Q309"/>
    <mergeCell ref="R305:R309"/>
    <mergeCell ref="S305:S309"/>
    <mergeCell ref="T300:T301"/>
    <mergeCell ref="U300:U301"/>
    <mergeCell ref="V300:V301"/>
    <mergeCell ref="T291:T297"/>
    <mergeCell ref="T279:T281"/>
    <mergeCell ref="U279:U281"/>
    <mergeCell ref="V279:V281"/>
    <mergeCell ref="V282:V283"/>
    <mergeCell ref="U256:U258"/>
    <mergeCell ref="V256:V258"/>
    <mergeCell ref="T259:T263"/>
    <mergeCell ref="U259:U263"/>
    <mergeCell ref="V259:V263"/>
    <mergeCell ref="T266:T268"/>
    <mergeCell ref="U266:U268"/>
    <mergeCell ref="V266:V268"/>
    <mergeCell ref="T256:T258"/>
    <mergeCell ref="U291:U297"/>
    <mergeCell ref="V291:V297"/>
    <mergeCell ref="T272:T278"/>
    <mergeCell ref="U272:U278"/>
    <mergeCell ref="V272:V278"/>
    <mergeCell ref="U282:U283"/>
    <mergeCell ref="V225:V232"/>
    <mergeCell ref="T240:T246"/>
    <mergeCell ref="U240:U246"/>
    <mergeCell ref="V240:V246"/>
    <mergeCell ref="T233:T235"/>
    <mergeCell ref="U233:U235"/>
    <mergeCell ref="V233:V235"/>
    <mergeCell ref="T225:T232"/>
    <mergeCell ref="U188:U190"/>
    <mergeCell ref="V188:V190"/>
    <mergeCell ref="T191:T193"/>
    <mergeCell ref="U191:U193"/>
    <mergeCell ref="V191:V193"/>
    <mergeCell ref="T188:T190"/>
    <mergeCell ref="V222:V224"/>
    <mergeCell ref="V206:V208"/>
    <mergeCell ref="T209:T217"/>
    <mergeCell ref="U209:U217"/>
    <mergeCell ref="V209:V217"/>
    <mergeCell ref="V200:V205"/>
    <mergeCell ref="V144:V150"/>
    <mergeCell ref="V151:V153"/>
    <mergeCell ref="V110:V112"/>
    <mergeCell ref="T113:T119"/>
    <mergeCell ref="U113:U119"/>
    <mergeCell ref="V113:V119"/>
    <mergeCell ref="T120:T121"/>
    <mergeCell ref="U120:U121"/>
    <mergeCell ref="T138:T140"/>
    <mergeCell ref="U130:U137"/>
    <mergeCell ref="V130:V137"/>
    <mergeCell ref="V165:V169"/>
    <mergeCell ref="T181:T187"/>
    <mergeCell ref="U181:U187"/>
    <mergeCell ref="V181:V187"/>
    <mergeCell ref="T170:T174"/>
    <mergeCell ref="U170:U174"/>
    <mergeCell ref="V170:V174"/>
    <mergeCell ref="T165:T169"/>
    <mergeCell ref="V155:V157"/>
    <mergeCell ref="U26:U28"/>
    <mergeCell ref="V26:V28"/>
    <mergeCell ref="V57:V59"/>
    <mergeCell ref="U127:U129"/>
    <mergeCell ref="V127:V129"/>
    <mergeCell ref="U83:U89"/>
    <mergeCell ref="V83:V89"/>
    <mergeCell ref="T90:T94"/>
    <mergeCell ref="U90:U94"/>
    <mergeCell ref="V90:V94"/>
    <mergeCell ref="U95:U96"/>
    <mergeCell ref="V95:V96"/>
    <mergeCell ref="T127:T129"/>
    <mergeCell ref="T43:T45"/>
    <mergeCell ref="T66:T68"/>
    <mergeCell ref="T95:T96"/>
    <mergeCell ref="T83:T89"/>
    <mergeCell ref="V120:V121"/>
    <mergeCell ref="V97:V105"/>
    <mergeCell ref="V32:V34"/>
    <mergeCell ref="U138:U140"/>
    <mergeCell ref="V138:V140"/>
    <mergeCell ref="T130:T137"/>
    <mergeCell ref="Q366:Q372"/>
    <mergeCell ref="T22:T24"/>
    <mergeCell ref="U22:U24"/>
    <mergeCell ref="V22:V24"/>
    <mergeCell ref="T60:T62"/>
    <mergeCell ref="U60:U62"/>
    <mergeCell ref="V60:V62"/>
    <mergeCell ref="U66:U68"/>
    <mergeCell ref="V66:V68"/>
    <mergeCell ref="T69:T76"/>
    <mergeCell ref="U69:U76"/>
    <mergeCell ref="V69:V76"/>
    <mergeCell ref="T35:T42"/>
    <mergeCell ref="U35:U42"/>
    <mergeCell ref="V35:V42"/>
    <mergeCell ref="U43:U45"/>
    <mergeCell ref="V43:V45"/>
    <mergeCell ref="T50:T56"/>
    <mergeCell ref="U50:U56"/>
    <mergeCell ref="V50:V56"/>
    <mergeCell ref="T26:T28"/>
    <mergeCell ref="B305:B309"/>
    <mergeCell ref="D378:D380"/>
    <mergeCell ref="E378:E380"/>
    <mergeCell ref="Q378:Q380"/>
    <mergeCell ref="B310:B316"/>
    <mergeCell ref="C310:C316"/>
    <mergeCell ref="D310:D316"/>
    <mergeCell ref="E310:E316"/>
    <mergeCell ref="B366:B372"/>
    <mergeCell ref="C366:C372"/>
    <mergeCell ref="D366:D372"/>
    <mergeCell ref="E366:E372"/>
    <mergeCell ref="D373:D377"/>
    <mergeCell ref="E373:E377"/>
    <mergeCell ref="E328:E335"/>
    <mergeCell ref="D328:D335"/>
    <mergeCell ref="C328:C335"/>
    <mergeCell ref="B328:B335"/>
    <mergeCell ref="C348:C355"/>
    <mergeCell ref="D348:D355"/>
    <mergeCell ref="E348:E355"/>
    <mergeCell ref="B345:B347"/>
    <mergeCell ref="C345:C347"/>
    <mergeCell ref="D345:D347"/>
    <mergeCell ref="D256:D258"/>
    <mergeCell ref="E256:E258"/>
    <mergeCell ref="B266:B268"/>
    <mergeCell ref="C266:C268"/>
    <mergeCell ref="D266:D268"/>
    <mergeCell ref="E266:E268"/>
    <mergeCell ref="B289:E289"/>
    <mergeCell ref="B358:B360"/>
    <mergeCell ref="C358:C360"/>
    <mergeCell ref="D358:D360"/>
    <mergeCell ref="E358:E360"/>
    <mergeCell ref="B291:B297"/>
    <mergeCell ref="C291:C297"/>
    <mergeCell ref="D291:D297"/>
    <mergeCell ref="E291:E297"/>
    <mergeCell ref="E305:E309"/>
    <mergeCell ref="B300:B301"/>
    <mergeCell ref="C300:C301"/>
    <mergeCell ref="D300:D301"/>
    <mergeCell ref="E300:E301"/>
    <mergeCell ref="B317:B319"/>
    <mergeCell ref="C317:C319"/>
    <mergeCell ref="D317:D319"/>
    <mergeCell ref="E317:E319"/>
    <mergeCell ref="B110:B112"/>
    <mergeCell ref="C110:C112"/>
    <mergeCell ref="B170:B174"/>
    <mergeCell ref="B233:B235"/>
    <mergeCell ref="C233:C235"/>
    <mergeCell ref="D233:D235"/>
    <mergeCell ref="E233:E235"/>
    <mergeCell ref="B247:B251"/>
    <mergeCell ref="C247:C251"/>
    <mergeCell ref="D247:D251"/>
    <mergeCell ref="E247:E251"/>
    <mergeCell ref="B113:B119"/>
    <mergeCell ref="C113:C119"/>
    <mergeCell ref="D113:D119"/>
    <mergeCell ref="E113:E119"/>
    <mergeCell ref="B120:B121"/>
    <mergeCell ref="C120:C121"/>
    <mergeCell ref="D120:D121"/>
    <mergeCell ref="E120:E121"/>
    <mergeCell ref="B144:B150"/>
    <mergeCell ref="C144:C150"/>
    <mergeCell ref="D144:D150"/>
    <mergeCell ref="E144:E150"/>
    <mergeCell ref="B155:B157"/>
    <mergeCell ref="C90:C94"/>
    <mergeCell ref="D90:D94"/>
    <mergeCell ref="E90:E94"/>
    <mergeCell ref="B222:B224"/>
    <mergeCell ref="C222:C224"/>
    <mergeCell ref="D222:D224"/>
    <mergeCell ref="E222:E224"/>
    <mergeCell ref="B95:B96"/>
    <mergeCell ref="C95:C96"/>
    <mergeCell ref="D95:D96"/>
    <mergeCell ref="B90:B94"/>
    <mergeCell ref="E95:E96"/>
    <mergeCell ref="C138:C140"/>
    <mergeCell ref="D138:D140"/>
    <mergeCell ref="E138:E140"/>
    <mergeCell ref="B138:B140"/>
    <mergeCell ref="B127:B129"/>
    <mergeCell ref="C127:C129"/>
    <mergeCell ref="D127:D129"/>
    <mergeCell ref="E127:E129"/>
    <mergeCell ref="B130:B137"/>
    <mergeCell ref="C130:C137"/>
    <mergeCell ref="D130:D137"/>
    <mergeCell ref="E130:E137"/>
    <mergeCell ref="B50:B56"/>
    <mergeCell ref="C50:C56"/>
    <mergeCell ref="D50:D56"/>
    <mergeCell ref="E50:E56"/>
    <mergeCell ref="B43:B45"/>
    <mergeCell ref="C43:C45"/>
    <mergeCell ref="D43:D45"/>
    <mergeCell ref="E43:E45"/>
    <mergeCell ref="B35:B42"/>
    <mergeCell ref="C35:C42"/>
    <mergeCell ref="D35:D42"/>
    <mergeCell ref="E35:E42"/>
    <mergeCell ref="B22:B24"/>
    <mergeCell ref="C22:C24"/>
    <mergeCell ref="D22:D24"/>
    <mergeCell ref="E22:E24"/>
    <mergeCell ref="R15:R21"/>
    <mergeCell ref="B26:B28"/>
    <mergeCell ref="C26:C28"/>
    <mergeCell ref="D26:D28"/>
    <mergeCell ref="E26:E28"/>
    <mergeCell ref="S15:S21"/>
    <mergeCell ref="T15:T21"/>
    <mergeCell ref="Q12:S12"/>
    <mergeCell ref="B9:T9"/>
    <mergeCell ref="D10:F10"/>
    <mergeCell ref="I10:J10"/>
    <mergeCell ref="B11:E11"/>
    <mergeCell ref="H12:J12"/>
    <mergeCell ref="G12:G13"/>
    <mergeCell ref="F12:F13"/>
    <mergeCell ref="C12:E12"/>
    <mergeCell ref="B12:B13"/>
    <mergeCell ref="T12:V12"/>
    <mergeCell ref="K12:M12"/>
    <mergeCell ref="B15:B21"/>
    <mergeCell ref="C15:C21"/>
    <mergeCell ref="D15:D21"/>
    <mergeCell ref="E15:E21"/>
    <mergeCell ref="N12:P12"/>
    <mergeCell ref="U15:U21"/>
    <mergeCell ref="V15:V21"/>
    <mergeCell ref="Q15:Q21"/>
    <mergeCell ref="Q50:Q56"/>
    <mergeCell ref="R50:R56"/>
    <mergeCell ref="S50:S56"/>
    <mergeCell ref="Q22:Q24"/>
    <mergeCell ref="R22:R24"/>
    <mergeCell ref="S22:S24"/>
    <mergeCell ref="Q35:Q42"/>
    <mergeCell ref="R35:R42"/>
    <mergeCell ref="S35:S42"/>
    <mergeCell ref="Q43:Q45"/>
    <mergeCell ref="R43:R45"/>
    <mergeCell ref="S43:S45"/>
    <mergeCell ref="Q26:Q28"/>
    <mergeCell ref="R26:R28"/>
    <mergeCell ref="S26:S28"/>
    <mergeCell ref="Q66:Q68"/>
    <mergeCell ref="R66:R68"/>
    <mergeCell ref="S66:S68"/>
    <mergeCell ref="Q69:Q76"/>
    <mergeCell ref="R69:R76"/>
    <mergeCell ref="S69:S76"/>
    <mergeCell ref="Q83:Q89"/>
    <mergeCell ref="R83:R89"/>
    <mergeCell ref="S83:S89"/>
    <mergeCell ref="Q310:Q316"/>
    <mergeCell ref="R310:R316"/>
    <mergeCell ref="S310:S316"/>
    <mergeCell ref="Q291:Q297"/>
    <mergeCell ref="R291:R297"/>
    <mergeCell ref="S291:S297"/>
    <mergeCell ref="R225:R232"/>
    <mergeCell ref="Q233:Q235"/>
    <mergeCell ref="R325:R327"/>
    <mergeCell ref="S325:S327"/>
    <mergeCell ref="R233:R235"/>
    <mergeCell ref="S233:S235"/>
    <mergeCell ref="Q300:Q301"/>
    <mergeCell ref="R300:R301"/>
    <mergeCell ref="S300:S301"/>
    <mergeCell ref="Q240:Q246"/>
    <mergeCell ref="R240:R246"/>
    <mergeCell ref="S240:S246"/>
    <mergeCell ref="Q266:Q268"/>
    <mergeCell ref="R266:R268"/>
    <mergeCell ref="S266:S268"/>
    <mergeCell ref="Q256:Q258"/>
    <mergeCell ref="R256:R258"/>
    <mergeCell ref="S256:S258"/>
    <mergeCell ref="R378:R380"/>
    <mergeCell ref="S378:S380"/>
    <mergeCell ref="R348:R355"/>
    <mergeCell ref="S348:S355"/>
    <mergeCell ref="R181:R187"/>
    <mergeCell ref="S181:S187"/>
    <mergeCell ref="Q188:Q190"/>
    <mergeCell ref="R188:R190"/>
    <mergeCell ref="S188:S190"/>
    <mergeCell ref="Q191:Q193"/>
    <mergeCell ref="R191:R193"/>
    <mergeCell ref="S191:S193"/>
    <mergeCell ref="Q328:Q335"/>
    <mergeCell ref="R328:R335"/>
    <mergeCell ref="S328:S335"/>
    <mergeCell ref="R279:R281"/>
    <mergeCell ref="S279:S281"/>
    <mergeCell ref="Q358:Q360"/>
    <mergeCell ref="R358:R360"/>
    <mergeCell ref="S358:S360"/>
    <mergeCell ref="Q345:Q347"/>
    <mergeCell ref="R345:R347"/>
    <mergeCell ref="S345:S347"/>
    <mergeCell ref="Q317:Q319"/>
    <mergeCell ref="Q259:Q263"/>
    <mergeCell ref="R259:R263"/>
    <mergeCell ref="S259:S263"/>
    <mergeCell ref="C170:C174"/>
    <mergeCell ref="D170:D174"/>
    <mergeCell ref="E170:E174"/>
    <mergeCell ref="Q170:Q174"/>
    <mergeCell ref="Q181:Q187"/>
    <mergeCell ref="B181:B187"/>
    <mergeCell ref="C181:C187"/>
    <mergeCell ref="D181:D187"/>
    <mergeCell ref="E181:E187"/>
    <mergeCell ref="B188:B190"/>
    <mergeCell ref="C188:C190"/>
    <mergeCell ref="D188:D190"/>
    <mergeCell ref="E188:E190"/>
    <mergeCell ref="B197:E197"/>
    <mergeCell ref="B191:B193"/>
    <mergeCell ref="C191:C193"/>
    <mergeCell ref="D191:D193"/>
    <mergeCell ref="E191:E193"/>
    <mergeCell ref="B259:B263"/>
    <mergeCell ref="B256:B258"/>
    <mergeCell ref="C256:C258"/>
    <mergeCell ref="B57:B59"/>
    <mergeCell ref="C57:C59"/>
    <mergeCell ref="D57:D59"/>
    <mergeCell ref="E57:E59"/>
    <mergeCell ref="E165:E169"/>
    <mergeCell ref="B165:B169"/>
    <mergeCell ref="C165:C169"/>
    <mergeCell ref="D165:D169"/>
    <mergeCell ref="E66:E68"/>
    <mergeCell ref="B60:B62"/>
    <mergeCell ref="C60:C62"/>
    <mergeCell ref="D60:D62"/>
    <mergeCell ref="E60:E62"/>
    <mergeCell ref="B66:B68"/>
    <mergeCell ref="C66:C68"/>
    <mergeCell ref="D66:D68"/>
    <mergeCell ref="E69:E76"/>
    <mergeCell ref="D69:D76"/>
    <mergeCell ref="C69:C76"/>
    <mergeCell ref="B69:B76"/>
    <mergeCell ref="B83:B89"/>
    <mergeCell ref="C83:C89"/>
    <mergeCell ref="D83:D89"/>
    <mergeCell ref="E83:E89"/>
    <mergeCell ref="Q138:Q140"/>
    <mergeCell ref="R138:R140"/>
    <mergeCell ref="S138:S140"/>
    <mergeCell ref="R90:R94"/>
    <mergeCell ref="S90:S94"/>
    <mergeCell ref="Q95:Q96"/>
    <mergeCell ref="R95:R96"/>
    <mergeCell ref="S95:S96"/>
    <mergeCell ref="R127:R129"/>
    <mergeCell ref="S127:S129"/>
    <mergeCell ref="Q90:Q94"/>
    <mergeCell ref="Q127:Q129"/>
    <mergeCell ref="Q113:Q119"/>
    <mergeCell ref="R113:R119"/>
    <mergeCell ref="S113:S119"/>
    <mergeCell ref="Q120:Q121"/>
    <mergeCell ref="R120:R121"/>
    <mergeCell ref="S120:S121"/>
    <mergeCell ref="Q57:Q59"/>
    <mergeCell ref="R57:R59"/>
    <mergeCell ref="R247:R251"/>
    <mergeCell ref="S247:S251"/>
    <mergeCell ref="T247:T251"/>
    <mergeCell ref="U247:U251"/>
    <mergeCell ref="V247:V251"/>
    <mergeCell ref="Q247:Q251"/>
    <mergeCell ref="S57:S59"/>
    <mergeCell ref="T57:T59"/>
    <mergeCell ref="U57:U59"/>
    <mergeCell ref="R206:R208"/>
    <mergeCell ref="S206:S208"/>
    <mergeCell ref="S225:S232"/>
    <mergeCell ref="Q222:Q224"/>
    <mergeCell ref="R222:R224"/>
    <mergeCell ref="S222:S224"/>
    <mergeCell ref="Q225:Q232"/>
    <mergeCell ref="Q60:Q62"/>
    <mergeCell ref="R60:R62"/>
    <mergeCell ref="S60:S62"/>
    <mergeCell ref="Q130:Q137"/>
    <mergeCell ref="R130:R137"/>
    <mergeCell ref="S130:S137"/>
  </mergeCells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6"/>
  <sheetViews>
    <sheetView workbookViewId="0">
      <selection activeCell="AA20" sqref="AA20"/>
    </sheetView>
  </sheetViews>
  <sheetFormatPr defaultRowHeight="15" x14ac:dyDescent="0.25"/>
  <cols>
    <col min="2" max="2" width="21.42578125" customWidth="1"/>
    <col min="3" max="3" width="8.42578125" customWidth="1"/>
    <col min="4" max="4" width="7.5703125" customWidth="1"/>
    <col min="5" max="5" width="7.140625" customWidth="1"/>
    <col min="6" max="6" width="27" customWidth="1"/>
    <col min="7" max="7" width="7.42578125" customWidth="1"/>
    <col min="8" max="8" width="8.5703125" customWidth="1"/>
    <col min="9" max="9" width="7.85546875" customWidth="1"/>
    <col min="11" max="11" width="8.42578125" customWidth="1"/>
    <col min="25" max="25" width="10.5703125" bestFit="1" customWidth="1"/>
  </cols>
  <sheetData>
    <row r="1" spans="1:25" ht="15.75" x14ac:dyDescent="0.25">
      <c r="B1" s="235" t="s">
        <v>57</v>
      </c>
      <c r="C1" s="235"/>
      <c r="D1" s="235"/>
      <c r="E1" s="235"/>
      <c r="F1" s="235"/>
      <c r="G1" s="235"/>
      <c r="H1" s="235"/>
      <c r="I1" s="235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5" ht="15.75" x14ac:dyDescent="0.25">
      <c r="B2" s="41"/>
      <c r="C2" s="41"/>
      <c r="D2" s="246"/>
      <c r="E2" s="246"/>
      <c r="F2" s="246"/>
      <c r="G2" s="42"/>
      <c r="H2" s="42"/>
      <c r="I2" s="4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5" ht="15.75" x14ac:dyDescent="0.25">
      <c r="B3" s="235" t="s">
        <v>0</v>
      </c>
      <c r="C3" s="235"/>
      <c r="D3" s="235"/>
      <c r="E3" s="235"/>
      <c r="F3" s="26"/>
      <c r="G3" s="26"/>
      <c r="H3" s="26"/>
      <c r="I3" s="26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5" ht="18.75" customHeight="1" x14ac:dyDescent="0.25">
      <c r="B4" s="250" t="s">
        <v>1</v>
      </c>
      <c r="C4" s="284" t="s">
        <v>2</v>
      </c>
      <c r="D4" s="285"/>
      <c r="E4" s="286"/>
      <c r="F4" s="250" t="s">
        <v>3</v>
      </c>
      <c r="G4" s="284" t="s">
        <v>59</v>
      </c>
      <c r="H4" s="285"/>
      <c r="I4" s="286"/>
      <c r="J4" s="279" t="s">
        <v>95</v>
      </c>
      <c r="K4" s="280"/>
      <c r="L4" s="280"/>
      <c r="M4" s="281"/>
      <c r="N4" s="280" t="s">
        <v>101</v>
      </c>
      <c r="O4" s="280"/>
      <c r="P4" s="280"/>
      <c r="Q4" s="281"/>
      <c r="R4" s="279" t="s">
        <v>96</v>
      </c>
      <c r="S4" s="280"/>
      <c r="T4" s="280"/>
      <c r="U4" s="280"/>
      <c r="V4" s="290" t="s">
        <v>97</v>
      </c>
      <c r="W4" s="290"/>
      <c r="X4" s="290"/>
      <c r="Y4" s="290"/>
    </row>
    <row r="5" spans="1:25" ht="22.5" customHeight="1" x14ac:dyDescent="0.25">
      <c r="B5" s="292"/>
      <c r="C5" s="287"/>
      <c r="D5" s="288"/>
      <c r="E5" s="289"/>
      <c r="F5" s="292"/>
      <c r="G5" s="287"/>
      <c r="H5" s="288"/>
      <c r="I5" s="289"/>
      <c r="J5" s="282" t="s">
        <v>93</v>
      </c>
      <c r="K5" s="76" t="s">
        <v>94</v>
      </c>
      <c r="L5" s="76" t="s">
        <v>94</v>
      </c>
      <c r="M5" s="76" t="s">
        <v>94</v>
      </c>
      <c r="N5" s="282" t="s">
        <v>93</v>
      </c>
      <c r="O5" s="76" t="s">
        <v>94</v>
      </c>
      <c r="P5" s="76" t="s">
        <v>94</v>
      </c>
      <c r="Q5" s="76" t="s">
        <v>94</v>
      </c>
      <c r="R5" s="282" t="s">
        <v>93</v>
      </c>
      <c r="S5" s="76" t="s">
        <v>94</v>
      </c>
      <c r="T5" s="76" t="s">
        <v>94</v>
      </c>
      <c r="U5" s="76" t="s">
        <v>94</v>
      </c>
      <c r="V5" s="282" t="s">
        <v>93</v>
      </c>
      <c r="W5" s="76" t="s">
        <v>94</v>
      </c>
      <c r="X5" s="76" t="s">
        <v>94</v>
      </c>
      <c r="Y5" s="76" t="s">
        <v>94</v>
      </c>
    </row>
    <row r="6" spans="1:25" ht="30" customHeight="1" x14ac:dyDescent="0.25">
      <c r="B6" s="251"/>
      <c r="C6" s="44" t="s">
        <v>7</v>
      </c>
      <c r="D6" s="44" t="s">
        <v>8</v>
      </c>
      <c r="E6" s="44" t="s">
        <v>9</v>
      </c>
      <c r="F6" s="251"/>
      <c r="G6" s="45" t="s">
        <v>7</v>
      </c>
      <c r="H6" s="45" t="s">
        <v>8</v>
      </c>
      <c r="I6" s="88" t="s">
        <v>9</v>
      </c>
      <c r="J6" s="283"/>
      <c r="K6" s="43" t="s">
        <v>7</v>
      </c>
      <c r="L6" s="43" t="s">
        <v>8</v>
      </c>
      <c r="M6" s="44" t="s">
        <v>9</v>
      </c>
      <c r="N6" s="283"/>
      <c r="O6" s="43" t="s">
        <v>7</v>
      </c>
      <c r="P6" s="43" t="s">
        <v>8</v>
      </c>
      <c r="Q6" s="44" t="s">
        <v>9</v>
      </c>
      <c r="R6" s="283"/>
      <c r="S6" s="43" t="s">
        <v>7</v>
      </c>
      <c r="T6" s="43" t="s">
        <v>8</v>
      </c>
      <c r="U6" s="44" t="s">
        <v>9</v>
      </c>
      <c r="V6" s="283"/>
      <c r="W6" s="43" t="s">
        <v>7</v>
      </c>
      <c r="X6" s="43" t="s">
        <v>8</v>
      </c>
      <c r="Y6" s="44" t="s">
        <v>9</v>
      </c>
    </row>
    <row r="7" spans="1:25" ht="16.5" thickBot="1" x14ac:dyDescent="0.3">
      <c r="B7" s="46" t="s">
        <v>29</v>
      </c>
      <c r="C7" s="47"/>
      <c r="D7" s="47"/>
      <c r="E7" s="47"/>
      <c r="F7" s="48"/>
      <c r="G7" s="48"/>
      <c r="H7" s="48"/>
      <c r="I7" s="89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6"/>
      <c r="W7" s="6"/>
      <c r="X7" s="6"/>
      <c r="Y7" s="6"/>
    </row>
    <row r="8" spans="1:25" ht="19.5" customHeight="1" x14ac:dyDescent="0.25">
      <c r="A8" s="1"/>
      <c r="B8" s="224" t="s">
        <v>61</v>
      </c>
      <c r="C8" s="254" t="s">
        <v>98</v>
      </c>
      <c r="D8" s="254" t="s">
        <v>99</v>
      </c>
      <c r="E8" s="257" t="s">
        <v>100</v>
      </c>
      <c r="F8" s="50" t="s">
        <v>62</v>
      </c>
      <c r="G8" s="100">
        <v>38</v>
      </c>
      <c r="H8" s="100">
        <v>57</v>
      </c>
      <c r="I8" s="101">
        <v>76</v>
      </c>
      <c r="J8" s="190">
        <v>67.7</v>
      </c>
      <c r="K8" s="190">
        <f t="shared" ref="K8:K29" si="0">G8*J8/100</f>
        <v>25.725999999999999</v>
      </c>
      <c r="L8" s="190">
        <f t="shared" ref="L8:L29" si="1">H8*J8/100</f>
        <v>38.588999999999999</v>
      </c>
      <c r="M8" s="190">
        <f t="shared" ref="M8:M29" si="2">I8*J8/100</f>
        <v>51.451999999999998</v>
      </c>
      <c r="N8" s="190">
        <v>18.899999999999999</v>
      </c>
      <c r="O8" s="190">
        <f t="shared" ref="O8:O29" si="3">G8*N8/100</f>
        <v>7.1819999999999995</v>
      </c>
      <c r="P8" s="190">
        <f t="shared" ref="P8:P29" si="4">H8*N8/100</f>
        <v>10.773</v>
      </c>
      <c r="Q8" s="190">
        <f t="shared" ref="Q8:Q29" si="5">I8*N8/100</f>
        <v>14.363999999999999</v>
      </c>
      <c r="R8" s="190">
        <v>12.4</v>
      </c>
      <c r="S8" s="190">
        <f t="shared" ref="S8:S29" si="6">G8*R8/100</f>
        <v>4.7119999999999997</v>
      </c>
      <c r="T8" s="190">
        <f t="shared" ref="T8:T29" si="7">H8*R8/100</f>
        <v>7.0680000000000005</v>
      </c>
      <c r="U8" s="190">
        <f t="shared" ref="U8:U29" si="8">I8*R8/100</f>
        <v>9.4239999999999995</v>
      </c>
      <c r="V8" s="190">
        <v>187</v>
      </c>
      <c r="W8" s="190">
        <f t="shared" ref="W8:W29" si="9">G8*V8/100</f>
        <v>71.06</v>
      </c>
      <c r="X8" s="190">
        <f>(H8*V8)/100</f>
        <v>106.59</v>
      </c>
      <c r="Y8" s="190">
        <f>(I8*V8)/100</f>
        <v>142.12</v>
      </c>
    </row>
    <row r="9" spans="1:25" ht="15.75" x14ac:dyDescent="0.25">
      <c r="A9" s="1"/>
      <c r="B9" s="225"/>
      <c r="C9" s="255"/>
      <c r="D9" s="255"/>
      <c r="E9" s="258"/>
      <c r="F9" s="51" t="s">
        <v>60</v>
      </c>
      <c r="G9" s="102">
        <v>5</v>
      </c>
      <c r="H9" s="102">
        <v>8</v>
      </c>
      <c r="I9" s="103">
        <v>10</v>
      </c>
      <c r="J9" s="190">
        <v>7</v>
      </c>
      <c r="K9" s="190">
        <f t="shared" si="0"/>
        <v>0.35</v>
      </c>
      <c r="L9" s="190">
        <f t="shared" si="1"/>
        <v>0.56000000000000005</v>
      </c>
      <c r="M9" s="190">
        <f t="shared" si="2"/>
        <v>0.7</v>
      </c>
      <c r="N9" s="190">
        <v>0.6</v>
      </c>
      <c r="O9" s="190">
        <f t="shared" si="3"/>
        <v>0.03</v>
      </c>
      <c r="P9" s="190">
        <f t="shared" si="4"/>
        <v>4.8000000000000001E-2</v>
      </c>
      <c r="Q9" s="190">
        <f t="shared" si="5"/>
        <v>0.06</v>
      </c>
      <c r="R9" s="190">
        <v>77.3</v>
      </c>
      <c r="S9" s="190">
        <f t="shared" si="6"/>
        <v>3.8650000000000002</v>
      </c>
      <c r="T9" s="190">
        <f t="shared" si="7"/>
        <v>6.1840000000000002</v>
      </c>
      <c r="U9" s="190">
        <f t="shared" si="8"/>
        <v>7.73</v>
      </c>
      <c r="V9" s="190">
        <v>323</v>
      </c>
      <c r="W9" s="190">
        <f t="shared" si="9"/>
        <v>16.149999999999999</v>
      </c>
      <c r="X9" s="190">
        <f t="shared" ref="X9:X29" si="10">H9*V9/100</f>
        <v>25.84</v>
      </c>
      <c r="Y9" s="190">
        <f t="shared" ref="Y9:Y29" si="11">I9*V9/100</f>
        <v>32.299999999999997</v>
      </c>
    </row>
    <row r="10" spans="1:25" ht="15.75" x14ac:dyDescent="0.25">
      <c r="A10" s="1"/>
      <c r="B10" s="225"/>
      <c r="C10" s="255"/>
      <c r="D10" s="255"/>
      <c r="E10" s="258"/>
      <c r="F10" s="51" t="s">
        <v>11</v>
      </c>
      <c r="G10" s="102">
        <v>18</v>
      </c>
      <c r="H10" s="102">
        <v>27</v>
      </c>
      <c r="I10" s="103">
        <v>36</v>
      </c>
      <c r="J10" s="190">
        <v>1.7</v>
      </c>
      <c r="K10" s="190">
        <f t="shared" si="0"/>
        <v>0.30599999999999999</v>
      </c>
      <c r="L10" s="190">
        <f t="shared" si="1"/>
        <v>0.45899999999999996</v>
      </c>
      <c r="M10" s="190">
        <f t="shared" si="2"/>
        <v>0.61199999999999999</v>
      </c>
      <c r="N10" s="190">
        <v>0</v>
      </c>
      <c r="O10" s="190">
        <f t="shared" si="3"/>
        <v>0</v>
      </c>
      <c r="P10" s="190">
        <f t="shared" si="4"/>
        <v>0</v>
      </c>
      <c r="Q10" s="190">
        <f t="shared" si="5"/>
        <v>0</v>
      </c>
      <c r="R10" s="190">
        <v>9.5</v>
      </c>
      <c r="S10" s="190">
        <f t="shared" si="6"/>
        <v>1.71</v>
      </c>
      <c r="T10" s="190">
        <f t="shared" si="7"/>
        <v>2.5649999999999999</v>
      </c>
      <c r="U10" s="190">
        <f t="shared" si="8"/>
        <v>3.42</v>
      </c>
      <c r="V10" s="190">
        <v>43</v>
      </c>
      <c r="W10" s="190">
        <f t="shared" si="9"/>
        <v>7.74</v>
      </c>
      <c r="X10" s="190">
        <f t="shared" si="10"/>
        <v>11.61</v>
      </c>
      <c r="Y10" s="190">
        <f t="shared" si="11"/>
        <v>15.48</v>
      </c>
    </row>
    <row r="11" spans="1:25" ht="15.75" x14ac:dyDescent="0.25">
      <c r="A11" s="1"/>
      <c r="B11" s="225"/>
      <c r="C11" s="255"/>
      <c r="D11" s="255"/>
      <c r="E11" s="258"/>
      <c r="F11" s="51" t="s">
        <v>13</v>
      </c>
      <c r="G11" s="193">
        <v>8</v>
      </c>
      <c r="H11" s="193">
        <v>12</v>
      </c>
      <c r="I11" s="80">
        <v>32</v>
      </c>
      <c r="J11" s="190">
        <v>0</v>
      </c>
      <c r="K11" s="190">
        <f t="shared" si="0"/>
        <v>0</v>
      </c>
      <c r="L11" s="190">
        <f t="shared" si="1"/>
        <v>0</v>
      </c>
      <c r="M11" s="190">
        <f t="shared" si="2"/>
        <v>0</v>
      </c>
      <c r="N11" s="190">
        <v>99.9</v>
      </c>
      <c r="O11" s="190">
        <f t="shared" si="3"/>
        <v>7.9920000000000009</v>
      </c>
      <c r="P11" s="190">
        <f t="shared" si="4"/>
        <v>11.988000000000001</v>
      </c>
      <c r="Q11" s="190">
        <f t="shared" si="5"/>
        <v>31.968000000000004</v>
      </c>
      <c r="R11" s="190">
        <v>0</v>
      </c>
      <c r="S11" s="190">
        <f t="shared" si="6"/>
        <v>0</v>
      </c>
      <c r="T11" s="190">
        <f t="shared" si="7"/>
        <v>0</v>
      </c>
      <c r="U11" s="190">
        <f t="shared" si="8"/>
        <v>0</v>
      </c>
      <c r="V11" s="190">
        <v>899</v>
      </c>
      <c r="W11" s="190">
        <f t="shared" si="9"/>
        <v>71.92</v>
      </c>
      <c r="X11" s="190">
        <f t="shared" si="10"/>
        <v>107.88</v>
      </c>
      <c r="Y11" s="190">
        <f t="shared" si="11"/>
        <v>287.68</v>
      </c>
    </row>
    <row r="12" spans="1:25" ht="15.75" x14ac:dyDescent="0.25">
      <c r="A12" s="1"/>
      <c r="B12" s="225"/>
      <c r="C12" s="255"/>
      <c r="D12" s="255"/>
      <c r="E12" s="258"/>
      <c r="F12" s="51" t="s">
        <v>64</v>
      </c>
      <c r="G12" s="193">
        <v>4</v>
      </c>
      <c r="H12" s="193">
        <v>6</v>
      </c>
      <c r="I12" s="80">
        <v>8</v>
      </c>
      <c r="J12" s="190">
        <v>11.1</v>
      </c>
      <c r="K12" s="190">
        <f t="shared" si="0"/>
        <v>0.44400000000000001</v>
      </c>
      <c r="L12" s="190">
        <f t="shared" si="1"/>
        <v>0.66599999999999993</v>
      </c>
      <c r="M12" s="190">
        <f t="shared" si="2"/>
        <v>0.88800000000000001</v>
      </c>
      <c r="N12" s="190">
        <v>1.5</v>
      </c>
      <c r="O12" s="190">
        <f t="shared" si="3"/>
        <v>0.06</v>
      </c>
      <c r="P12" s="190">
        <f t="shared" si="4"/>
        <v>0.09</v>
      </c>
      <c r="Q12" s="190">
        <f t="shared" si="5"/>
        <v>0.12</v>
      </c>
      <c r="R12" s="190">
        <v>67.8</v>
      </c>
      <c r="S12" s="190">
        <f t="shared" si="6"/>
        <v>2.7119999999999997</v>
      </c>
      <c r="T12" s="190">
        <f t="shared" si="7"/>
        <v>4.0679999999999996</v>
      </c>
      <c r="U12" s="190">
        <f t="shared" si="8"/>
        <v>5.4239999999999995</v>
      </c>
      <c r="V12" s="190">
        <v>329</v>
      </c>
      <c r="W12" s="190">
        <f t="shared" si="9"/>
        <v>13.16</v>
      </c>
      <c r="X12" s="190">
        <f t="shared" si="10"/>
        <v>19.739999999999998</v>
      </c>
      <c r="Y12" s="190">
        <f t="shared" si="11"/>
        <v>26.32</v>
      </c>
    </row>
    <row r="13" spans="1:25" ht="16.5" thickBot="1" x14ac:dyDescent="0.3">
      <c r="A13" s="1"/>
      <c r="B13" s="225"/>
      <c r="C13" s="255"/>
      <c r="D13" s="255"/>
      <c r="E13" s="258"/>
      <c r="F13" s="51" t="s">
        <v>10</v>
      </c>
      <c r="G13" s="193">
        <v>1</v>
      </c>
      <c r="H13" s="193">
        <v>1</v>
      </c>
      <c r="I13" s="80">
        <v>1</v>
      </c>
      <c r="J13" s="190">
        <v>0</v>
      </c>
      <c r="K13" s="190">
        <f t="shared" si="0"/>
        <v>0</v>
      </c>
      <c r="L13" s="190">
        <f t="shared" si="1"/>
        <v>0</v>
      </c>
      <c r="M13" s="190">
        <f t="shared" si="2"/>
        <v>0</v>
      </c>
      <c r="N13" s="190">
        <v>0</v>
      </c>
      <c r="O13" s="190">
        <f t="shared" si="3"/>
        <v>0</v>
      </c>
      <c r="P13" s="190">
        <f t="shared" si="4"/>
        <v>0</v>
      </c>
      <c r="Q13" s="190">
        <f t="shared" si="5"/>
        <v>0</v>
      </c>
      <c r="R13" s="190">
        <v>0</v>
      </c>
      <c r="S13" s="190">
        <f t="shared" si="6"/>
        <v>0</v>
      </c>
      <c r="T13" s="190">
        <f t="shared" si="7"/>
        <v>0</v>
      </c>
      <c r="U13" s="190">
        <f t="shared" si="8"/>
        <v>0</v>
      </c>
      <c r="V13" s="190">
        <v>0</v>
      </c>
      <c r="W13" s="190">
        <f t="shared" si="9"/>
        <v>0</v>
      </c>
      <c r="X13" s="190">
        <f t="shared" si="10"/>
        <v>0</v>
      </c>
      <c r="Y13" s="190">
        <f t="shared" si="11"/>
        <v>0</v>
      </c>
    </row>
    <row r="14" spans="1:25" ht="15.75" x14ac:dyDescent="0.25">
      <c r="A14" s="1"/>
      <c r="B14" s="220" t="s">
        <v>66</v>
      </c>
      <c r="C14" s="222">
        <v>20</v>
      </c>
      <c r="D14" s="271">
        <v>20</v>
      </c>
      <c r="E14" s="271">
        <v>20</v>
      </c>
      <c r="F14" s="3" t="s">
        <v>63</v>
      </c>
      <c r="G14" s="102">
        <v>20</v>
      </c>
      <c r="H14" s="102">
        <v>20</v>
      </c>
      <c r="I14" s="102">
        <v>20</v>
      </c>
      <c r="J14" s="190">
        <v>2</v>
      </c>
      <c r="K14" s="190">
        <f t="shared" si="0"/>
        <v>0.4</v>
      </c>
      <c r="L14" s="190">
        <f t="shared" si="1"/>
        <v>0.4</v>
      </c>
      <c r="M14" s="190">
        <f t="shared" si="2"/>
        <v>0.4</v>
      </c>
      <c r="N14" s="190">
        <v>0.1</v>
      </c>
      <c r="O14" s="190">
        <f t="shared" si="3"/>
        <v>0.02</v>
      </c>
      <c r="P14" s="190">
        <f t="shared" si="4"/>
        <v>0.02</v>
      </c>
      <c r="Q14" s="190">
        <f t="shared" si="5"/>
        <v>0.02</v>
      </c>
      <c r="R14" s="190">
        <v>1.2</v>
      </c>
      <c r="S14" s="190">
        <f t="shared" si="6"/>
        <v>0.24</v>
      </c>
      <c r="T14" s="190">
        <f t="shared" si="7"/>
        <v>0.24</v>
      </c>
      <c r="U14" s="190">
        <f t="shared" si="8"/>
        <v>0.24</v>
      </c>
      <c r="V14" s="190">
        <v>13</v>
      </c>
      <c r="W14" s="190">
        <f t="shared" si="9"/>
        <v>2.6</v>
      </c>
      <c r="X14" s="190">
        <f t="shared" si="10"/>
        <v>2.6</v>
      </c>
      <c r="Y14" s="190">
        <f t="shared" si="11"/>
        <v>2.6</v>
      </c>
    </row>
    <row r="15" spans="1:25" ht="15.75" x14ac:dyDescent="0.25">
      <c r="A15" s="1"/>
      <c r="B15" s="220"/>
      <c r="C15" s="209"/>
      <c r="D15" s="272"/>
      <c r="E15" s="272"/>
      <c r="F15" s="3" t="s">
        <v>35</v>
      </c>
      <c r="G15" s="102">
        <v>4</v>
      </c>
      <c r="H15" s="102">
        <v>4</v>
      </c>
      <c r="I15" s="102">
        <v>4</v>
      </c>
      <c r="J15" s="190">
        <v>0</v>
      </c>
      <c r="K15" s="190">
        <f t="shared" si="0"/>
        <v>0</v>
      </c>
      <c r="L15" s="190">
        <f t="shared" si="1"/>
        <v>0</v>
      </c>
      <c r="M15" s="190">
        <f t="shared" si="2"/>
        <v>0</v>
      </c>
      <c r="N15" s="190">
        <v>99.9</v>
      </c>
      <c r="O15" s="190">
        <f t="shared" si="3"/>
        <v>3.9960000000000004</v>
      </c>
      <c r="P15" s="190">
        <f t="shared" si="4"/>
        <v>3.9960000000000004</v>
      </c>
      <c r="Q15" s="190">
        <f t="shared" si="5"/>
        <v>3.9960000000000004</v>
      </c>
      <c r="R15" s="190">
        <v>0</v>
      </c>
      <c r="S15" s="190">
        <f t="shared" si="6"/>
        <v>0</v>
      </c>
      <c r="T15" s="190">
        <f t="shared" si="7"/>
        <v>0</v>
      </c>
      <c r="U15" s="190">
        <f t="shared" si="8"/>
        <v>0</v>
      </c>
      <c r="V15" s="190">
        <v>899</v>
      </c>
      <c r="W15" s="190">
        <f t="shared" si="9"/>
        <v>35.96</v>
      </c>
      <c r="X15" s="190">
        <f t="shared" si="10"/>
        <v>35.96</v>
      </c>
      <c r="Y15" s="190">
        <f t="shared" si="11"/>
        <v>35.96</v>
      </c>
    </row>
    <row r="16" spans="1:25" ht="15.75" x14ac:dyDescent="0.25">
      <c r="A16" s="1"/>
      <c r="B16" s="220"/>
      <c r="C16" s="209"/>
      <c r="D16" s="272"/>
      <c r="E16" s="272"/>
      <c r="F16" s="3" t="s">
        <v>64</v>
      </c>
      <c r="G16" s="102">
        <v>10</v>
      </c>
      <c r="H16" s="102">
        <v>10</v>
      </c>
      <c r="I16" s="102">
        <v>10</v>
      </c>
      <c r="J16" s="190">
        <v>11.1</v>
      </c>
      <c r="K16" s="190">
        <f t="shared" si="0"/>
        <v>1.1100000000000001</v>
      </c>
      <c r="L16" s="190">
        <f t="shared" si="1"/>
        <v>1.1100000000000001</v>
      </c>
      <c r="M16" s="190">
        <f t="shared" si="2"/>
        <v>1.1100000000000001</v>
      </c>
      <c r="N16" s="190">
        <v>1.5</v>
      </c>
      <c r="O16" s="190">
        <f t="shared" si="3"/>
        <v>0.15</v>
      </c>
      <c r="P16" s="190">
        <f t="shared" si="4"/>
        <v>0.15</v>
      </c>
      <c r="Q16" s="190">
        <f t="shared" si="5"/>
        <v>0.15</v>
      </c>
      <c r="R16" s="190">
        <v>67.8</v>
      </c>
      <c r="S16" s="190">
        <f t="shared" si="6"/>
        <v>6.78</v>
      </c>
      <c r="T16" s="190">
        <f t="shared" si="7"/>
        <v>6.78</v>
      </c>
      <c r="U16" s="190">
        <f t="shared" si="8"/>
        <v>6.78</v>
      </c>
      <c r="V16" s="190">
        <v>329</v>
      </c>
      <c r="W16" s="190">
        <f t="shared" si="9"/>
        <v>32.9</v>
      </c>
      <c r="X16" s="190">
        <f t="shared" si="10"/>
        <v>32.9</v>
      </c>
      <c r="Y16" s="190">
        <f t="shared" si="11"/>
        <v>32.9</v>
      </c>
    </row>
    <row r="17" spans="1:25" ht="15.75" x14ac:dyDescent="0.25">
      <c r="A17" s="1"/>
      <c r="B17" s="220"/>
      <c r="C17" s="209"/>
      <c r="D17" s="272"/>
      <c r="E17" s="272"/>
      <c r="F17" s="3" t="s">
        <v>65</v>
      </c>
      <c r="G17" s="102">
        <v>20</v>
      </c>
      <c r="H17" s="102">
        <v>20</v>
      </c>
      <c r="I17" s="102">
        <v>20</v>
      </c>
      <c r="J17" s="190">
        <v>3.6</v>
      </c>
      <c r="K17" s="190">
        <f t="shared" si="0"/>
        <v>0.72</v>
      </c>
      <c r="L17" s="190">
        <f t="shared" si="1"/>
        <v>0.72</v>
      </c>
      <c r="M17" s="190">
        <f t="shared" si="2"/>
        <v>0.72</v>
      </c>
      <c r="N17" s="190">
        <v>0</v>
      </c>
      <c r="O17" s="190">
        <f t="shared" si="3"/>
        <v>0</v>
      </c>
      <c r="P17" s="190">
        <f t="shared" si="4"/>
        <v>0</v>
      </c>
      <c r="Q17" s="190">
        <f t="shared" si="5"/>
        <v>0</v>
      </c>
      <c r="R17" s="190">
        <v>11.8</v>
      </c>
      <c r="S17" s="190">
        <f t="shared" si="6"/>
        <v>2.36</v>
      </c>
      <c r="T17" s="190">
        <f t="shared" si="7"/>
        <v>2.36</v>
      </c>
      <c r="U17" s="190">
        <f t="shared" si="8"/>
        <v>2.36</v>
      </c>
      <c r="V17" s="190">
        <v>63</v>
      </c>
      <c r="W17" s="190">
        <f t="shared" si="9"/>
        <v>12.6</v>
      </c>
      <c r="X17" s="190">
        <f t="shared" si="10"/>
        <v>12.6</v>
      </c>
      <c r="Y17" s="190">
        <f t="shared" si="11"/>
        <v>12.6</v>
      </c>
    </row>
    <row r="18" spans="1:25" ht="15.75" x14ac:dyDescent="0.25">
      <c r="A18" s="1"/>
      <c r="B18" s="220"/>
      <c r="C18" s="209"/>
      <c r="D18" s="272"/>
      <c r="E18" s="272"/>
      <c r="F18" s="3" t="s">
        <v>16</v>
      </c>
      <c r="G18" s="102">
        <v>16</v>
      </c>
      <c r="H18" s="102">
        <v>16</v>
      </c>
      <c r="I18" s="102">
        <v>16</v>
      </c>
      <c r="J18" s="190">
        <v>1.3</v>
      </c>
      <c r="K18" s="190">
        <f t="shared" si="0"/>
        <v>0.20800000000000002</v>
      </c>
      <c r="L18" s="190">
        <f t="shared" si="1"/>
        <v>0.20800000000000002</v>
      </c>
      <c r="M18" s="190">
        <f t="shared" si="2"/>
        <v>0.20800000000000002</v>
      </c>
      <c r="N18" s="190">
        <v>0.1</v>
      </c>
      <c r="O18" s="190">
        <f t="shared" si="3"/>
        <v>1.6E-2</v>
      </c>
      <c r="P18" s="190">
        <f t="shared" si="4"/>
        <v>1.6E-2</v>
      </c>
      <c r="Q18" s="190">
        <f t="shared" si="5"/>
        <v>1.6E-2</v>
      </c>
      <c r="R18" s="190">
        <v>7</v>
      </c>
      <c r="S18" s="190">
        <f t="shared" si="6"/>
        <v>1.1200000000000001</v>
      </c>
      <c r="T18" s="190">
        <f t="shared" si="7"/>
        <v>1.1200000000000001</v>
      </c>
      <c r="U18" s="190">
        <f t="shared" si="8"/>
        <v>1.1200000000000001</v>
      </c>
      <c r="V18" s="190">
        <v>33</v>
      </c>
      <c r="W18" s="190">
        <f t="shared" si="9"/>
        <v>5.28</v>
      </c>
      <c r="X18" s="190">
        <f t="shared" si="10"/>
        <v>5.28</v>
      </c>
      <c r="Y18" s="190">
        <f t="shared" si="11"/>
        <v>5.28</v>
      </c>
    </row>
    <row r="19" spans="1:25" ht="15.75" x14ac:dyDescent="0.25">
      <c r="A19" s="1"/>
      <c r="B19" s="220"/>
      <c r="C19" s="209"/>
      <c r="D19" s="272"/>
      <c r="E19" s="272"/>
      <c r="F19" s="3" t="s">
        <v>11</v>
      </c>
      <c r="G19" s="102">
        <v>4</v>
      </c>
      <c r="H19" s="102">
        <v>4</v>
      </c>
      <c r="I19" s="102">
        <v>4</v>
      </c>
      <c r="J19" s="190">
        <v>1.7</v>
      </c>
      <c r="K19" s="190">
        <f t="shared" si="0"/>
        <v>6.8000000000000005E-2</v>
      </c>
      <c r="L19" s="190">
        <f t="shared" si="1"/>
        <v>6.8000000000000005E-2</v>
      </c>
      <c r="M19" s="190">
        <f t="shared" si="2"/>
        <v>6.8000000000000005E-2</v>
      </c>
      <c r="N19" s="190">
        <v>0</v>
      </c>
      <c r="O19" s="190">
        <f t="shared" si="3"/>
        <v>0</v>
      </c>
      <c r="P19" s="190">
        <f t="shared" si="4"/>
        <v>0</v>
      </c>
      <c r="Q19" s="190">
        <f t="shared" si="5"/>
        <v>0</v>
      </c>
      <c r="R19" s="190">
        <v>9.5</v>
      </c>
      <c r="S19" s="190">
        <f t="shared" si="6"/>
        <v>0.38</v>
      </c>
      <c r="T19" s="190">
        <f t="shared" si="7"/>
        <v>0.38</v>
      </c>
      <c r="U19" s="190">
        <f t="shared" si="8"/>
        <v>0.38</v>
      </c>
      <c r="V19" s="190">
        <v>43</v>
      </c>
      <c r="W19" s="190">
        <f t="shared" si="9"/>
        <v>1.72</v>
      </c>
      <c r="X19" s="190">
        <f t="shared" si="10"/>
        <v>1.72</v>
      </c>
      <c r="Y19" s="190">
        <f t="shared" si="11"/>
        <v>1.72</v>
      </c>
    </row>
    <row r="20" spans="1:25" ht="15.75" x14ac:dyDescent="0.25">
      <c r="A20" s="1"/>
      <c r="B20" s="220"/>
      <c r="C20" s="209"/>
      <c r="D20" s="272"/>
      <c r="E20" s="272"/>
      <c r="F20" s="3" t="s">
        <v>19</v>
      </c>
      <c r="G20" s="102">
        <v>3</v>
      </c>
      <c r="H20" s="102">
        <v>3</v>
      </c>
      <c r="I20" s="102">
        <v>3</v>
      </c>
      <c r="J20" s="190">
        <v>0</v>
      </c>
      <c r="K20" s="190">
        <f t="shared" si="0"/>
        <v>0</v>
      </c>
      <c r="L20" s="190">
        <f t="shared" si="1"/>
        <v>0</v>
      </c>
      <c r="M20" s="190">
        <f t="shared" si="2"/>
        <v>0</v>
      </c>
      <c r="N20" s="190">
        <v>0</v>
      </c>
      <c r="O20" s="190">
        <f t="shared" si="3"/>
        <v>0</v>
      </c>
      <c r="P20" s="190">
        <f t="shared" si="4"/>
        <v>0</v>
      </c>
      <c r="Q20" s="190">
        <f t="shared" si="5"/>
        <v>0</v>
      </c>
      <c r="R20" s="190">
        <v>99.8</v>
      </c>
      <c r="S20" s="190">
        <f t="shared" si="6"/>
        <v>2.9939999999999998</v>
      </c>
      <c r="T20" s="190">
        <f t="shared" si="7"/>
        <v>2.9939999999999998</v>
      </c>
      <c r="U20" s="190">
        <f t="shared" si="8"/>
        <v>2.9939999999999998</v>
      </c>
      <c r="V20" s="190">
        <v>374</v>
      </c>
      <c r="W20" s="190">
        <f t="shared" si="9"/>
        <v>11.22</v>
      </c>
      <c r="X20" s="190">
        <f t="shared" si="10"/>
        <v>11.22</v>
      </c>
      <c r="Y20" s="190">
        <f t="shared" si="11"/>
        <v>11.22</v>
      </c>
    </row>
    <row r="21" spans="1:25" ht="15.75" x14ac:dyDescent="0.25">
      <c r="A21" s="1"/>
      <c r="B21" s="220"/>
      <c r="C21" s="210"/>
      <c r="D21" s="273"/>
      <c r="E21" s="273"/>
      <c r="F21" s="3" t="s">
        <v>10</v>
      </c>
      <c r="G21" s="102">
        <v>1</v>
      </c>
      <c r="H21" s="102">
        <v>1</v>
      </c>
      <c r="I21" s="102">
        <v>1</v>
      </c>
      <c r="J21" s="190">
        <v>0</v>
      </c>
      <c r="K21" s="190">
        <f t="shared" si="0"/>
        <v>0</v>
      </c>
      <c r="L21" s="190">
        <f t="shared" si="1"/>
        <v>0</v>
      </c>
      <c r="M21" s="190">
        <f t="shared" si="2"/>
        <v>0</v>
      </c>
      <c r="N21" s="190">
        <v>0</v>
      </c>
      <c r="O21" s="190">
        <f t="shared" si="3"/>
        <v>0</v>
      </c>
      <c r="P21" s="190">
        <f t="shared" si="4"/>
        <v>0</v>
      </c>
      <c r="Q21" s="190">
        <f t="shared" si="5"/>
        <v>0</v>
      </c>
      <c r="R21" s="190">
        <v>0</v>
      </c>
      <c r="S21" s="190">
        <f t="shared" si="6"/>
        <v>0</v>
      </c>
      <c r="T21" s="190">
        <f t="shared" si="7"/>
        <v>0</v>
      </c>
      <c r="U21" s="190">
        <f t="shared" si="8"/>
        <v>0</v>
      </c>
      <c r="V21" s="190">
        <v>0</v>
      </c>
      <c r="W21" s="190">
        <f t="shared" si="9"/>
        <v>0</v>
      </c>
      <c r="X21" s="190">
        <f t="shared" si="10"/>
        <v>0</v>
      </c>
      <c r="Y21" s="190">
        <f t="shared" si="11"/>
        <v>0</v>
      </c>
    </row>
    <row r="22" spans="1:25" ht="15.75" x14ac:dyDescent="0.25">
      <c r="A22" s="1"/>
      <c r="B22" s="220" t="s">
        <v>79</v>
      </c>
      <c r="C22" s="222">
        <v>100</v>
      </c>
      <c r="D22" s="222">
        <v>130</v>
      </c>
      <c r="E22" s="222">
        <v>150</v>
      </c>
      <c r="F22" s="15" t="s">
        <v>44</v>
      </c>
      <c r="G22" s="102">
        <v>35</v>
      </c>
      <c r="H22" s="102">
        <v>46</v>
      </c>
      <c r="I22" s="103">
        <v>53</v>
      </c>
      <c r="J22" s="190">
        <v>10.4</v>
      </c>
      <c r="K22" s="190">
        <f t="shared" si="0"/>
        <v>3.64</v>
      </c>
      <c r="L22" s="190">
        <f t="shared" si="1"/>
        <v>4.7840000000000007</v>
      </c>
      <c r="M22" s="190">
        <f t="shared" si="2"/>
        <v>5.5120000000000005</v>
      </c>
      <c r="N22" s="190">
        <v>0.9</v>
      </c>
      <c r="O22" s="190">
        <f t="shared" si="3"/>
        <v>0.315</v>
      </c>
      <c r="P22" s="190">
        <f t="shared" si="4"/>
        <v>0.41399999999999998</v>
      </c>
      <c r="Q22" s="190">
        <f t="shared" si="5"/>
        <v>0.47700000000000004</v>
      </c>
      <c r="R22" s="190">
        <v>75.2</v>
      </c>
      <c r="S22" s="190">
        <f t="shared" si="6"/>
        <v>26.32</v>
      </c>
      <c r="T22" s="190">
        <f t="shared" si="7"/>
        <v>34.592000000000006</v>
      </c>
      <c r="U22" s="190">
        <f t="shared" si="8"/>
        <v>39.856000000000002</v>
      </c>
      <c r="V22" s="190">
        <v>332</v>
      </c>
      <c r="W22" s="190">
        <f t="shared" si="9"/>
        <v>116.2</v>
      </c>
      <c r="X22" s="190">
        <f t="shared" si="10"/>
        <v>152.72</v>
      </c>
      <c r="Y22" s="190">
        <f t="shared" si="11"/>
        <v>175.96</v>
      </c>
    </row>
    <row r="23" spans="1:25" ht="16.5" thickBot="1" x14ac:dyDescent="0.3">
      <c r="A23" s="1"/>
      <c r="B23" s="220"/>
      <c r="C23" s="209"/>
      <c r="D23" s="209"/>
      <c r="E23" s="209"/>
      <c r="F23" s="55" t="s">
        <v>12</v>
      </c>
      <c r="G23" s="195">
        <v>5</v>
      </c>
      <c r="H23" s="110">
        <v>5</v>
      </c>
      <c r="I23" s="111">
        <v>5</v>
      </c>
      <c r="J23" s="190">
        <v>1.3</v>
      </c>
      <c r="K23" s="190">
        <f t="shared" si="0"/>
        <v>6.5000000000000002E-2</v>
      </c>
      <c r="L23" s="190">
        <f t="shared" si="1"/>
        <v>6.5000000000000002E-2</v>
      </c>
      <c r="M23" s="190">
        <f t="shared" si="2"/>
        <v>6.5000000000000002E-2</v>
      </c>
      <c r="N23" s="190">
        <v>72.5</v>
      </c>
      <c r="O23" s="190">
        <f t="shared" si="3"/>
        <v>3.625</v>
      </c>
      <c r="P23" s="190">
        <f t="shared" si="4"/>
        <v>3.625</v>
      </c>
      <c r="Q23" s="190">
        <f t="shared" si="5"/>
        <v>3.625</v>
      </c>
      <c r="R23" s="190">
        <v>0.9</v>
      </c>
      <c r="S23" s="190">
        <f t="shared" si="6"/>
        <v>4.4999999999999998E-2</v>
      </c>
      <c r="T23" s="190">
        <f t="shared" si="7"/>
        <v>4.4999999999999998E-2</v>
      </c>
      <c r="U23" s="190">
        <f t="shared" si="8"/>
        <v>4.4999999999999998E-2</v>
      </c>
      <c r="V23" s="190">
        <v>661</v>
      </c>
      <c r="W23" s="190">
        <f t="shared" si="9"/>
        <v>33.049999999999997</v>
      </c>
      <c r="X23" s="190">
        <f t="shared" si="10"/>
        <v>33.049999999999997</v>
      </c>
      <c r="Y23" s="190">
        <f t="shared" si="11"/>
        <v>33.049999999999997</v>
      </c>
    </row>
    <row r="24" spans="1:25" ht="16.5" thickBot="1" x14ac:dyDescent="0.3">
      <c r="A24" s="1"/>
      <c r="B24" s="220"/>
      <c r="C24" s="210"/>
      <c r="D24" s="210"/>
      <c r="E24" s="210"/>
      <c r="F24" s="39" t="s">
        <v>10</v>
      </c>
      <c r="G24" s="195">
        <v>1</v>
      </c>
      <c r="H24" s="110">
        <v>1</v>
      </c>
      <c r="I24" s="111">
        <v>1</v>
      </c>
      <c r="J24" s="190">
        <v>0</v>
      </c>
      <c r="K24" s="190">
        <f t="shared" si="0"/>
        <v>0</v>
      </c>
      <c r="L24" s="190">
        <f t="shared" si="1"/>
        <v>0</v>
      </c>
      <c r="M24" s="190">
        <f t="shared" si="2"/>
        <v>0</v>
      </c>
      <c r="N24" s="190">
        <v>0</v>
      </c>
      <c r="O24" s="190">
        <f t="shared" si="3"/>
        <v>0</v>
      </c>
      <c r="P24" s="190">
        <f t="shared" si="4"/>
        <v>0</v>
      </c>
      <c r="Q24" s="190">
        <f t="shared" si="5"/>
        <v>0</v>
      </c>
      <c r="R24" s="190">
        <v>0</v>
      </c>
      <c r="S24" s="190">
        <f t="shared" si="6"/>
        <v>0</v>
      </c>
      <c r="T24" s="190">
        <f t="shared" si="7"/>
        <v>0</v>
      </c>
      <c r="U24" s="190">
        <f t="shared" si="8"/>
        <v>0</v>
      </c>
      <c r="V24" s="190">
        <v>0</v>
      </c>
      <c r="W24" s="190">
        <f t="shared" si="9"/>
        <v>0</v>
      </c>
      <c r="X24" s="190">
        <f t="shared" si="10"/>
        <v>0</v>
      </c>
      <c r="Y24" s="190">
        <f t="shared" si="11"/>
        <v>0</v>
      </c>
    </row>
    <row r="25" spans="1:25" ht="15.75" x14ac:dyDescent="0.25">
      <c r="A25" s="1"/>
      <c r="B25" s="82" t="s">
        <v>90</v>
      </c>
      <c r="C25" s="202">
        <v>10</v>
      </c>
      <c r="D25" s="202">
        <v>10</v>
      </c>
      <c r="E25" s="202">
        <v>10</v>
      </c>
      <c r="F25" s="83" t="s">
        <v>90</v>
      </c>
      <c r="G25" s="202">
        <v>10</v>
      </c>
      <c r="H25" s="202">
        <v>10</v>
      </c>
      <c r="I25" s="203">
        <v>10</v>
      </c>
      <c r="J25" s="190">
        <v>0.8</v>
      </c>
      <c r="K25" s="190">
        <f t="shared" si="0"/>
        <v>0.08</v>
      </c>
      <c r="L25" s="190">
        <f t="shared" si="1"/>
        <v>0.08</v>
      </c>
      <c r="M25" s="190">
        <f t="shared" si="2"/>
        <v>0.08</v>
      </c>
      <c r="N25" s="190">
        <v>0</v>
      </c>
      <c r="O25" s="190">
        <f t="shared" si="3"/>
        <v>0</v>
      </c>
      <c r="P25" s="190">
        <f t="shared" si="4"/>
        <v>0</v>
      </c>
      <c r="Q25" s="190">
        <f t="shared" si="5"/>
        <v>0</v>
      </c>
      <c r="R25" s="190">
        <v>80.3</v>
      </c>
      <c r="S25" s="190">
        <f t="shared" si="6"/>
        <v>8.0299999999999994</v>
      </c>
      <c r="T25" s="190">
        <f t="shared" si="7"/>
        <v>8.0299999999999994</v>
      </c>
      <c r="U25" s="190">
        <f t="shared" si="8"/>
        <v>8.0299999999999994</v>
      </c>
      <c r="V25" s="190">
        <v>328</v>
      </c>
      <c r="W25" s="190">
        <f t="shared" si="9"/>
        <v>32.799999999999997</v>
      </c>
      <c r="X25" s="190">
        <f t="shared" si="10"/>
        <v>32.799999999999997</v>
      </c>
      <c r="Y25" s="190">
        <f t="shared" si="11"/>
        <v>32.799999999999997</v>
      </c>
    </row>
    <row r="26" spans="1:25" ht="15.75" x14ac:dyDescent="0.25">
      <c r="A26" s="1"/>
      <c r="B26" s="220" t="s">
        <v>46</v>
      </c>
      <c r="C26" s="222">
        <v>200</v>
      </c>
      <c r="D26" s="222">
        <v>200</v>
      </c>
      <c r="E26" s="222">
        <v>200</v>
      </c>
      <c r="F26" s="140" t="s">
        <v>147</v>
      </c>
      <c r="G26" s="193">
        <v>1</v>
      </c>
      <c r="H26" s="193">
        <v>1</v>
      </c>
      <c r="I26" s="80">
        <v>1</v>
      </c>
      <c r="J26" s="190">
        <v>0.1</v>
      </c>
      <c r="K26" s="190">
        <f t="shared" si="0"/>
        <v>1E-3</v>
      </c>
      <c r="L26" s="190">
        <f t="shared" si="1"/>
        <v>1E-3</v>
      </c>
      <c r="M26" s="190">
        <f t="shared" si="2"/>
        <v>1E-3</v>
      </c>
      <c r="N26" s="190">
        <v>0</v>
      </c>
      <c r="O26" s="190">
        <f t="shared" si="3"/>
        <v>0</v>
      </c>
      <c r="P26" s="190">
        <f t="shared" si="4"/>
        <v>0</v>
      </c>
      <c r="Q26" s="190">
        <f t="shared" si="5"/>
        <v>0</v>
      </c>
      <c r="R26" s="190">
        <v>0</v>
      </c>
      <c r="S26" s="190">
        <f t="shared" si="6"/>
        <v>0</v>
      </c>
      <c r="T26" s="190">
        <f t="shared" si="7"/>
        <v>0</v>
      </c>
      <c r="U26" s="190">
        <f t="shared" si="8"/>
        <v>0</v>
      </c>
      <c r="V26" s="190">
        <v>5</v>
      </c>
      <c r="W26" s="190">
        <f t="shared" si="9"/>
        <v>0.05</v>
      </c>
      <c r="X26" s="190">
        <f t="shared" si="10"/>
        <v>0.05</v>
      </c>
      <c r="Y26" s="190">
        <f t="shared" si="11"/>
        <v>0.05</v>
      </c>
    </row>
    <row r="27" spans="1:25" ht="15.75" x14ac:dyDescent="0.25">
      <c r="A27" s="1"/>
      <c r="B27" s="220"/>
      <c r="C27" s="209"/>
      <c r="D27" s="209"/>
      <c r="E27" s="209"/>
      <c r="F27" s="3" t="s">
        <v>19</v>
      </c>
      <c r="G27" s="102">
        <v>15</v>
      </c>
      <c r="H27" s="102">
        <v>15</v>
      </c>
      <c r="I27" s="103">
        <v>15</v>
      </c>
      <c r="J27" s="190">
        <v>0</v>
      </c>
      <c r="K27" s="190">
        <f t="shared" si="0"/>
        <v>0</v>
      </c>
      <c r="L27" s="190">
        <f t="shared" si="1"/>
        <v>0</v>
      </c>
      <c r="M27" s="190">
        <f t="shared" si="2"/>
        <v>0</v>
      </c>
      <c r="N27" s="190">
        <v>0</v>
      </c>
      <c r="O27" s="190">
        <f t="shared" si="3"/>
        <v>0</v>
      </c>
      <c r="P27" s="190">
        <f t="shared" si="4"/>
        <v>0</v>
      </c>
      <c r="Q27" s="190">
        <f t="shared" si="5"/>
        <v>0</v>
      </c>
      <c r="R27" s="190">
        <v>99.8</v>
      </c>
      <c r="S27" s="190">
        <f t="shared" si="6"/>
        <v>14.97</v>
      </c>
      <c r="T27" s="190">
        <f t="shared" si="7"/>
        <v>14.97</v>
      </c>
      <c r="U27" s="190">
        <f t="shared" si="8"/>
        <v>14.97</v>
      </c>
      <c r="V27" s="190">
        <v>374</v>
      </c>
      <c r="W27" s="190">
        <f t="shared" si="9"/>
        <v>56.1</v>
      </c>
      <c r="X27" s="190">
        <f t="shared" si="10"/>
        <v>56.1</v>
      </c>
      <c r="Y27" s="190">
        <f t="shared" si="11"/>
        <v>56.1</v>
      </c>
    </row>
    <row r="28" spans="1:25" ht="16.5" thickBot="1" x14ac:dyDescent="0.3">
      <c r="A28" s="1"/>
      <c r="B28" s="220"/>
      <c r="C28" s="210"/>
      <c r="D28" s="210"/>
      <c r="E28" s="210"/>
      <c r="F28" s="3" t="s">
        <v>58</v>
      </c>
      <c r="G28" s="104">
        <v>50</v>
      </c>
      <c r="H28" s="104">
        <v>50</v>
      </c>
      <c r="I28" s="105">
        <v>50</v>
      </c>
      <c r="J28" s="190">
        <v>7</v>
      </c>
      <c r="K28" s="190">
        <f t="shared" si="0"/>
        <v>3.5</v>
      </c>
      <c r="L28" s="190">
        <f t="shared" si="1"/>
        <v>3.5</v>
      </c>
      <c r="M28" s="190">
        <f t="shared" si="2"/>
        <v>3.5</v>
      </c>
      <c r="N28" s="190">
        <v>7.9</v>
      </c>
      <c r="O28" s="190">
        <f t="shared" si="3"/>
        <v>3.95</v>
      </c>
      <c r="P28" s="190">
        <f t="shared" si="4"/>
        <v>3.95</v>
      </c>
      <c r="Q28" s="190">
        <f t="shared" si="5"/>
        <v>3.95</v>
      </c>
      <c r="R28" s="190">
        <v>9.5</v>
      </c>
      <c r="S28" s="190">
        <f t="shared" si="6"/>
        <v>4.75</v>
      </c>
      <c r="T28" s="190">
        <f t="shared" si="7"/>
        <v>4.75</v>
      </c>
      <c r="U28" s="190">
        <f t="shared" si="8"/>
        <v>4.75</v>
      </c>
      <c r="V28" s="190">
        <v>135</v>
      </c>
      <c r="W28" s="190">
        <f t="shared" si="9"/>
        <v>67.5</v>
      </c>
      <c r="X28" s="190">
        <f t="shared" si="10"/>
        <v>67.5</v>
      </c>
      <c r="Y28" s="190">
        <f t="shared" si="11"/>
        <v>67.5</v>
      </c>
    </row>
    <row r="29" spans="1:25" ht="32.25" thickBot="1" x14ac:dyDescent="0.3">
      <c r="A29" s="1"/>
      <c r="B29" s="86" t="s">
        <v>14</v>
      </c>
      <c r="C29" s="57">
        <v>20</v>
      </c>
      <c r="D29" s="57">
        <v>35</v>
      </c>
      <c r="E29" s="57">
        <v>40</v>
      </c>
      <c r="F29" s="61" t="s">
        <v>14</v>
      </c>
      <c r="G29" s="106">
        <v>20</v>
      </c>
      <c r="H29" s="106">
        <v>35</v>
      </c>
      <c r="I29" s="107">
        <v>40</v>
      </c>
      <c r="J29" s="190">
        <v>6.5</v>
      </c>
      <c r="K29" s="187">
        <f t="shared" si="0"/>
        <v>1.3</v>
      </c>
      <c r="L29" s="187">
        <f t="shared" si="1"/>
        <v>2.2749999999999999</v>
      </c>
      <c r="M29" s="187">
        <f t="shared" si="2"/>
        <v>2.6</v>
      </c>
      <c r="N29" s="187">
        <v>1</v>
      </c>
      <c r="O29" s="187">
        <f t="shared" si="3"/>
        <v>0.2</v>
      </c>
      <c r="P29" s="187">
        <f t="shared" si="4"/>
        <v>0.35</v>
      </c>
      <c r="Q29" s="187">
        <f t="shared" si="5"/>
        <v>0.4</v>
      </c>
      <c r="R29" s="187">
        <v>40.1</v>
      </c>
      <c r="S29" s="187">
        <f t="shared" si="6"/>
        <v>8.02</v>
      </c>
      <c r="T29" s="187">
        <f t="shared" si="7"/>
        <v>14.035</v>
      </c>
      <c r="U29" s="187">
        <f t="shared" si="8"/>
        <v>16.04</v>
      </c>
      <c r="V29" s="187">
        <v>190</v>
      </c>
      <c r="W29" s="187">
        <f t="shared" si="9"/>
        <v>38</v>
      </c>
      <c r="X29" s="187">
        <f t="shared" si="10"/>
        <v>66.5</v>
      </c>
      <c r="Y29" s="187">
        <f t="shared" si="11"/>
        <v>76</v>
      </c>
    </row>
    <row r="30" spans="1:25" ht="16.5" thickBot="1" x14ac:dyDescent="0.3">
      <c r="B30" s="63"/>
      <c r="C30" s="188"/>
      <c r="D30" s="188"/>
      <c r="E30" s="188"/>
      <c r="F30" s="64"/>
      <c r="G30" s="30"/>
      <c r="H30" s="30"/>
      <c r="I30" s="92"/>
      <c r="J30" s="14"/>
      <c r="K30" s="115">
        <f>SUM(K8:K29)</f>
        <v>37.917999999999985</v>
      </c>
      <c r="L30" s="116">
        <f>SUM(L8:L29)</f>
        <v>53.484999999999985</v>
      </c>
      <c r="M30" s="116">
        <f>SUM(M8:M29)</f>
        <v>67.915999999999983</v>
      </c>
      <c r="N30" s="116"/>
      <c r="O30" s="116">
        <f>SUM(O8:O29)</f>
        <v>27.535999999999998</v>
      </c>
      <c r="P30" s="116">
        <f>SUM(P8:P29)</f>
        <v>35.42</v>
      </c>
      <c r="Q30" s="116">
        <f>SUM(Q8:Q29)</f>
        <v>59.146000000000001</v>
      </c>
      <c r="R30" s="116"/>
      <c r="S30" s="116">
        <f>SUM(S8:S29)</f>
        <v>89.007999999999996</v>
      </c>
      <c r="T30" s="116">
        <f>SUM(T8:T29)</f>
        <v>110.181</v>
      </c>
      <c r="U30" s="116">
        <f>SUM(U8:U29)</f>
        <v>123.56299999999999</v>
      </c>
      <c r="V30" s="116"/>
      <c r="W30" s="116">
        <f>SUM(W8:W29)</f>
        <v>626.0100000000001</v>
      </c>
      <c r="X30" s="116">
        <f>SUM(X8:X29)</f>
        <v>782.66</v>
      </c>
      <c r="Y30" s="116">
        <f>SUM(Y8:Y29)</f>
        <v>1047.6399999999999</v>
      </c>
    </row>
    <row r="31" spans="1:25" ht="15.75" x14ac:dyDescent="0.25">
      <c r="B31" s="36" t="s">
        <v>28</v>
      </c>
      <c r="C31" s="194"/>
      <c r="D31" s="194"/>
      <c r="E31" s="194"/>
      <c r="F31" s="66"/>
      <c r="G31" s="18"/>
      <c r="H31" s="18"/>
      <c r="I31" s="91"/>
      <c r="J31" s="190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</row>
    <row r="32" spans="1:25" ht="15.75" customHeight="1" x14ac:dyDescent="0.25">
      <c r="B32" s="220" t="s">
        <v>80</v>
      </c>
      <c r="C32" s="219">
        <v>60</v>
      </c>
      <c r="D32" s="219">
        <v>100</v>
      </c>
      <c r="E32" s="219">
        <v>100</v>
      </c>
      <c r="F32" s="3" t="s">
        <v>82</v>
      </c>
      <c r="G32" s="29">
        <v>37</v>
      </c>
      <c r="H32" s="29">
        <v>71</v>
      </c>
      <c r="I32" s="96">
        <v>71</v>
      </c>
      <c r="J32" s="190">
        <v>1.7</v>
      </c>
      <c r="K32" s="190">
        <f t="shared" ref="K32:K34" si="12">G32*J32/100</f>
        <v>0.629</v>
      </c>
      <c r="L32" s="190">
        <f t="shared" ref="L32:L34" si="13">H32*J32/100</f>
        <v>1.2070000000000001</v>
      </c>
      <c r="M32" s="190">
        <f t="shared" ref="M32:M34" si="14">I32*J32/100</f>
        <v>1.2070000000000001</v>
      </c>
      <c r="N32" s="190">
        <v>0</v>
      </c>
      <c r="O32" s="190">
        <f t="shared" ref="O32:O34" si="15">G32*N32/100</f>
        <v>0</v>
      </c>
      <c r="P32" s="190">
        <f t="shared" ref="P32:P34" si="16">H32*N32/100</f>
        <v>0</v>
      </c>
      <c r="Q32" s="190">
        <f t="shared" ref="Q32:Q34" si="17">I32*N32/100</f>
        <v>0</v>
      </c>
      <c r="R32" s="190">
        <v>10.8</v>
      </c>
      <c r="S32" s="190">
        <f t="shared" ref="S32:S34" si="18">G32*R32/100</f>
        <v>3.9960000000000004</v>
      </c>
      <c r="T32" s="190">
        <f t="shared" ref="T32:T34" si="19">H32*R32/100</f>
        <v>7.668000000000001</v>
      </c>
      <c r="U32" s="190">
        <f t="shared" ref="U32:U34" si="20">I32*R32/100</f>
        <v>7.668000000000001</v>
      </c>
      <c r="V32" s="190">
        <v>48</v>
      </c>
      <c r="W32" s="190">
        <f t="shared" ref="W32:W34" si="21">G32*V32/100</f>
        <v>17.760000000000002</v>
      </c>
      <c r="X32" s="190">
        <f t="shared" ref="X32:X34" si="22">H32*V32/100</f>
        <v>34.08</v>
      </c>
      <c r="Y32" s="190">
        <f t="shared" ref="Y32:Y34" si="23">I32*V32/100</f>
        <v>34.08</v>
      </c>
    </row>
    <row r="33" spans="2:25" ht="15.75" x14ac:dyDescent="0.25">
      <c r="B33" s="220"/>
      <c r="C33" s="219"/>
      <c r="D33" s="219"/>
      <c r="E33" s="219"/>
      <c r="F33" s="3" t="s">
        <v>83</v>
      </c>
      <c r="G33" s="4">
        <v>12</v>
      </c>
      <c r="H33" s="4">
        <v>20</v>
      </c>
      <c r="I33" s="94">
        <v>20</v>
      </c>
      <c r="J33" s="190">
        <v>0.4</v>
      </c>
      <c r="K33" s="190">
        <f t="shared" si="12"/>
        <v>4.8000000000000008E-2</v>
      </c>
      <c r="L33" s="190">
        <f t="shared" si="13"/>
        <v>0.08</v>
      </c>
      <c r="M33" s="190">
        <f t="shared" si="14"/>
        <v>0.08</v>
      </c>
      <c r="N33" s="190">
        <v>0</v>
      </c>
      <c r="O33" s="190">
        <f t="shared" si="15"/>
        <v>0</v>
      </c>
      <c r="P33" s="190">
        <f t="shared" si="16"/>
        <v>0</v>
      </c>
      <c r="Q33" s="190">
        <f t="shared" si="17"/>
        <v>0</v>
      </c>
      <c r="R33" s="190">
        <v>11.3</v>
      </c>
      <c r="S33" s="190">
        <f t="shared" si="18"/>
        <v>1.3560000000000003</v>
      </c>
      <c r="T33" s="190">
        <f t="shared" si="19"/>
        <v>2.2599999999999998</v>
      </c>
      <c r="U33" s="190">
        <f t="shared" si="20"/>
        <v>2.2599999999999998</v>
      </c>
      <c r="V33" s="190">
        <v>46</v>
      </c>
      <c r="W33" s="190">
        <f t="shared" si="21"/>
        <v>5.52</v>
      </c>
      <c r="X33" s="190">
        <f t="shared" si="22"/>
        <v>9.1999999999999993</v>
      </c>
      <c r="Y33" s="190">
        <f t="shared" si="23"/>
        <v>9.1999999999999993</v>
      </c>
    </row>
    <row r="34" spans="2:25" ht="16.5" thickBot="1" x14ac:dyDescent="0.3">
      <c r="B34" s="220"/>
      <c r="C34" s="219"/>
      <c r="D34" s="219"/>
      <c r="E34" s="219"/>
      <c r="F34" s="3" t="s">
        <v>13</v>
      </c>
      <c r="G34" s="193">
        <v>6</v>
      </c>
      <c r="H34" s="193">
        <v>7</v>
      </c>
      <c r="I34" s="80">
        <v>7</v>
      </c>
      <c r="J34" s="190">
        <v>0</v>
      </c>
      <c r="K34" s="190">
        <f t="shared" si="12"/>
        <v>0</v>
      </c>
      <c r="L34" s="190">
        <f t="shared" si="13"/>
        <v>0</v>
      </c>
      <c r="M34" s="190">
        <f t="shared" si="14"/>
        <v>0</v>
      </c>
      <c r="N34" s="190">
        <v>99.9</v>
      </c>
      <c r="O34" s="190">
        <f t="shared" si="15"/>
        <v>5.9940000000000007</v>
      </c>
      <c r="P34" s="190">
        <f t="shared" si="16"/>
        <v>6.9930000000000003</v>
      </c>
      <c r="Q34" s="190">
        <f t="shared" si="17"/>
        <v>6.9930000000000003</v>
      </c>
      <c r="R34" s="190">
        <v>0</v>
      </c>
      <c r="S34" s="190">
        <f t="shared" si="18"/>
        <v>0</v>
      </c>
      <c r="T34" s="190">
        <f t="shared" si="19"/>
        <v>0</v>
      </c>
      <c r="U34" s="190">
        <f t="shared" si="20"/>
        <v>0</v>
      </c>
      <c r="V34" s="190">
        <v>899</v>
      </c>
      <c r="W34" s="190">
        <f t="shared" si="21"/>
        <v>53.94</v>
      </c>
      <c r="X34" s="190">
        <f t="shared" si="22"/>
        <v>62.93</v>
      </c>
      <c r="Y34" s="190">
        <f t="shared" si="23"/>
        <v>62.93</v>
      </c>
    </row>
    <row r="35" spans="2:25" ht="63" x14ac:dyDescent="0.25">
      <c r="B35" s="224" t="s">
        <v>69</v>
      </c>
      <c r="C35" s="221">
        <v>200</v>
      </c>
      <c r="D35" s="221">
        <v>200</v>
      </c>
      <c r="E35" s="221">
        <v>250</v>
      </c>
      <c r="F35" s="68" t="s">
        <v>150</v>
      </c>
      <c r="G35" s="100">
        <v>109</v>
      </c>
      <c r="H35" s="100">
        <v>109</v>
      </c>
      <c r="I35" s="101">
        <v>145</v>
      </c>
      <c r="J35" s="190">
        <v>18.2</v>
      </c>
      <c r="K35" s="190">
        <f t="shared" ref="K35:K47" si="24">G35*J35/100</f>
        <v>19.838000000000001</v>
      </c>
      <c r="L35" s="190">
        <f t="shared" ref="L35:L47" si="25">H35*J35/100</f>
        <v>19.838000000000001</v>
      </c>
      <c r="M35" s="190">
        <f t="shared" ref="M35:M47" si="26">I35*J35/100</f>
        <v>26.39</v>
      </c>
      <c r="N35" s="190">
        <v>18.399999999999999</v>
      </c>
      <c r="O35" s="190">
        <f t="shared" ref="O35:O47" si="27">G35*N35/100</f>
        <v>20.055999999999997</v>
      </c>
      <c r="P35" s="190">
        <f t="shared" ref="P35:P47" si="28">H35*N35/100</f>
        <v>20.055999999999997</v>
      </c>
      <c r="Q35" s="190">
        <f t="shared" ref="Q35:Q47" si="29">I35*N35/100</f>
        <v>26.68</v>
      </c>
      <c r="R35" s="190">
        <v>0.7</v>
      </c>
      <c r="S35" s="190">
        <f t="shared" ref="S35:S47" si="30">G35*R35/100</f>
        <v>0.76300000000000001</v>
      </c>
      <c r="T35" s="190">
        <f t="shared" ref="T35:T47" si="31">H35*R35/100</f>
        <v>0.76300000000000001</v>
      </c>
      <c r="U35" s="190">
        <f t="shared" ref="U35:U47" si="32">I35*R35/100</f>
        <v>1.0149999999999999</v>
      </c>
      <c r="V35" s="190">
        <v>241</v>
      </c>
      <c r="W35" s="190">
        <f t="shared" ref="W35:W47" si="33">G35*V35/100</f>
        <v>262.69</v>
      </c>
      <c r="X35" s="190">
        <f t="shared" ref="X35:X47" si="34">H35*V35/100</f>
        <v>262.69</v>
      </c>
      <c r="Y35" s="27">
        <f t="shared" ref="Y35:Y47" si="35">I35*V35/100</f>
        <v>349.45</v>
      </c>
    </row>
    <row r="36" spans="2:25" ht="15.75" x14ac:dyDescent="0.25">
      <c r="B36" s="260"/>
      <c r="C36" s="210"/>
      <c r="D36" s="210"/>
      <c r="E36" s="210"/>
      <c r="F36" s="3" t="s">
        <v>13</v>
      </c>
      <c r="G36" s="108">
        <v>5</v>
      </c>
      <c r="H36" s="108">
        <v>5</v>
      </c>
      <c r="I36" s="109">
        <v>6</v>
      </c>
      <c r="J36" s="190">
        <v>0</v>
      </c>
      <c r="K36" s="190">
        <f t="shared" si="24"/>
        <v>0</v>
      </c>
      <c r="L36" s="190">
        <f t="shared" si="25"/>
        <v>0</v>
      </c>
      <c r="M36" s="190">
        <f t="shared" si="26"/>
        <v>0</v>
      </c>
      <c r="N36" s="190">
        <v>99.9</v>
      </c>
      <c r="O36" s="190">
        <f t="shared" si="27"/>
        <v>4.9950000000000001</v>
      </c>
      <c r="P36" s="190">
        <f t="shared" si="28"/>
        <v>4.9950000000000001</v>
      </c>
      <c r="Q36" s="190">
        <f t="shared" si="29"/>
        <v>5.9940000000000007</v>
      </c>
      <c r="R36" s="190">
        <v>0</v>
      </c>
      <c r="S36" s="190">
        <f t="shared" si="30"/>
        <v>0</v>
      </c>
      <c r="T36" s="190">
        <f t="shared" si="31"/>
        <v>0</v>
      </c>
      <c r="U36" s="190">
        <f t="shared" si="32"/>
        <v>0</v>
      </c>
      <c r="V36" s="190">
        <v>899</v>
      </c>
      <c r="W36" s="190">
        <f t="shared" si="33"/>
        <v>44.95</v>
      </c>
      <c r="X36" s="190">
        <f t="shared" si="34"/>
        <v>44.95</v>
      </c>
      <c r="Y36" s="190">
        <f t="shared" si="35"/>
        <v>53.94</v>
      </c>
    </row>
    <row r="37" spans="2:25" ht="15.75" x14ac:dyDescent="0.25">
      <c r="B37" s="225"/>
      <c r="C37" s="219"/>
      <c r="D37" s="219"/>
      <c r="E37" s="219"/>
      <c r="F37" s="3" t="s">
        <v>17</v>
      </c>
      <c r="G37" s="102">
        <v>80</v>
      </c>
      <c r="H37" s="102">
        <v>80</v>
      </c>
      <c r="I37" s="103">
        <v>96</v>
      </c>
      <c r="J37" s="190">
        <v>2</v>
      </c>
      <c r="K37" s="190">
        <f t="shared" si="24"/>
        <v>1.6</v>
      </c>
      <c r="L37" s="190">
        <f t="shared" si="25"/>
        <v>1.6</v>
      </c>
      <c r="M37" s="190">
        <f t="shared" si="26"/>
        <v>1.92</v>
      </c>
      <c r="N37" s="190">
        <v>0.1</v>
      </c>
      <c r="O37" s="190">
        <f t="shared" si="27"/>
        <v>0.08</v>
      </c>
      <c r="P37" s="190">
        <f t="shared" si="28"/>
        <v>0.08</v>
      </c>
      <c r="Q37" s="190">
        <f t="shared" si="29"/>
        <v>9.6000000000000016E-2</v>
      </c>
      <c r="R37" s="190">
        <v>19.7</v>
      </c>
      <c r="S37" s="190">
        <f t="shared" si="30"/>
        <v>15.76</v>
      </c>
      <c r="T37" s="190">
        <f t="shared" si="31"/>
        <v>15.76</v>
      </c>
      <c r="U37" s="190">
        <f t="shared" si="32"/>
        <v>18.911999999999999</v>
      </c>
      <c r="V37" s="190">
        <v>83</v>
      </c>
      <c r="W37" s="190">
        <f t="shared" si="33"/>
        <v>66.400000000000006</v>
      </c>
      <c r="X37" s="190">
        <f t="shared" si="34"/>
        <v>66.400000000000006</v>
      </c>
      <c r="Y37" s="190">
        <f t="shared" si="35"/>
        <v>79.680000000000007</v>
      </c>
    </row>
    <row r="38" spans="2:25" ht="15.75" x14ac:dyDescent="0.25">
      <c r="B38" s="225"/>
      <c r="C38" s="219"/>
      <c r="D38" s="219"/>
      <c r="E38" s="219"/>
      <c r="F38" s="3" t="s">
        <v>16</v>
      </c>
      <c r="G38" s="102">
        <v>18</v>
      </c>
      <c r="H38" s="102">
        <v>18</v>
      </c>
      <c r="I38" s="103">
        <v>21</v>
      </c>
      <c r="J38" s="190">
        <v>1.3</v>
      </c>
      <c r="K38" s="190">
        <f t="shared" si="24"/>
        <v>0.23400000000000001</v>
      </c>
      <c r="L38" s="190">
        <f t="shared" si="25"/>
        <v>0.23400000000000001</v>
      </c>
      <c r="M38" s="190">
        <f t="shared" si="26"/>
        <v>0.27300000000000002</v>
      </c>
      <c r="N38" s="190">
        <v>0.1</v>
      </c>
      <c r="O38" s="190">
        <f t="shared" si="27"/>
        <v>1.8000000000000002E-2</v>
      </c>
      <c r="P38" s="190">
        <f t="shared" si="28"/>
        <v>1.8000000000000002E-2</v>
      </c>
      <c r="Q38" s="190">
        <f t="shared" si="29"/>
        <v>2.1000000000000001E-2</v>
      </c>
      <c r="R38" s="190">
        <v>7</v>
      </c>
      <c r="S38" s="190">
        <f t="shared" si="30"/>
        <v>1.26</v>
      </c>
      <c r="T38" s="190">
        <f t="shared" si="31"/>
        <v>1.26</v>
      </c>
      <c r="U38" s="190">
        <f t="shared" si="32"/>
        <v>1.47</v>
      </c>
      <c r="V38" s="190">
        <v>33</v>
      </c>
      <c r="W38" s="190">
        <f t="shared" si="33"/>
        <v>5.94</v>
      </c>
      <c r="X38" s="190">
        <f t="shared" si="34"/>
        <v>5.94</v>
      </c>
      <c r="Y38" s="190">
        <f t="shared" si="35"/>
        <v>6.93</v>
      </c>
    </row>
    <row r="39" spans="2:25" ht="15.75" x14ac:dyDescent="0.25">
      <c r="B39" s="225"/>
      <c r="C39" s="219"/>
      <c r="D39" s="219"/>
      <c r="E39" s="219"/>
      <c r="F39" s="3" t="s">
        <v>11</v>
      </c>
      <c r="G39" s="102">
        <v>10</v>
      </c>
      <c r="H39" s="102">
        <v>10</v>
      </c>
      <c r="I39" s="103">
        <v>12</v>
      </c>
      <c r="J39" s="190">
        <v>1.7</v>
      </c>
      <c r="K39" s="190">
        <f t="shared" si="24"/>
        <v>0.17</v>
      </c>
      <c r="L39" s="190">
        <f t="shared" si="25"/>
        <v>0.17</v>
      </c>
      <c r="M39" s="190">
        <f t="shared" si="26"/>
        <v>0.20399999999999999</v>
      </c>
      <c r="N39" s="190">
        <v>0</v>
      </c>
      <c r="O39" s="190">
        <f t="shared" si="27"/>
        <v>0</v>
      </c>
      <c r="P39" s="190">
        <f t="shared" si="28"/>
        <v>0</v>
      </c>
      <c r="Q39" s="190">
        <f t="shared" si="29"/>
        <v>0</v>
      </c>
      <c r="R39" s="190">
        <v>9.5</v>
      </c>
      <c r="S39" s="190">
        <f t="shared" si="30"/>
        <v>0.95</v>
      </c>
      <c r="T39" s="190">
        <f t="shared" si="31"/>
        <v>0.95</v>
      </c>
      <c r="U39" s="190">
        <f t="shared" si="32"/>
        <v>1.1399999999999999</v>
      </c>
      <c r="V39" s="190">
        <v>43</v>
      </c>
      <c r="W39" s="190">
        <f t="shared" si="33"/>
        <v>4.3</v>
      </c>
      <c r="X39" s="190">
        <f t="shared" si="34"/>
        <v>4.3</v>
      </c>
      <c r="Y39" s="190">
        <f t="shared" si="35"/>
        <v>5.16</v>
      </c>
    </row>
    <row r="40" spans="2:25" ht="15.75" x14ac:dyDescent="0.25">
      <c r="B40" s="225"/>
      <c r="C40" s="219"/>
      <c r="D40" s="219"/>
      <c r="E40" s="219"/>
      <c r="F40" s="3" t="s">
        <v>18</v>
      </c>
      <c r="G40" s="193">
        <v>6</v>
      </c>
      <c r="H40" s="193">
        <v>6</v>
      </c>
      <c r="I40" s="80">
        <v>7</v>
      </c>
      <c r="J40" s="190">
        <v>3.6</v>
      </c>
      <c r="K40" s="190">
        <f t="shared" si="24"/>
        <v>0.21600000000000003</v>
      </c>
      <c r="L40" s="190">
        <f t="shared" si="25"/>
        <v>0.21600000000000003</v>
      </c>
      <c r="M40" s="190">
        <f t="shared" si="26"/>
        <v>0.252</v>
      </c>
      <c r="N40" s="190">
        <v>0</v>
      </c>
      <c r="O40" s="190">
        <f t="shared" si="27"/>
        <v>0</v>
      </c>
      <c r="P40" s="190">
        <f t="shared" si="28"/>
        <v>0</v>
      </c>
      <c r="Q40" s="190">
        <f t="shared" si="29"/>
        <v>0</v>
      </c>
      <c r="R40" s="190">
        <v>11.8</v>
      </c>
      <c r="S40" s="190">
        <f t="shared" si="30"/>
        <v>0.70800000000000007</v>
      </c>
      <c r="T40" s="190">
        <f t="shared" si="31"/>
        <v>0.70800000000000007</v>
      </c>
      <c r="U40" s="190">
        <f t="shared" si="32"/>
        <v>0.82600000000000007</v>
      </c>
      <c r="V40" s="190">
        <v>63</v>
      </c>
      <c r="W40" s="190">
        <f t="shared" si="33"/>
        <v>3.78</v>
      </c>
      <c r="X40" s="190">
        <f t="shared" si="34"/>
        <v>3.78</v>
      </c>
      <c r="Y40" s="190">
        <f t="shared" si="35"/>
        <v>4.41</v>
      </c>
    </row>
    <row r="41" spans="2:25" ht="15.75" x14ac:dyDescent="0.25">
      <c r="B41" s="225"/>
      <c r="C41" s="219"/>
      <c r="D41" s="219"/>
      <c r="E41" s="219"/>
      <c r="F41" s="51" t="s">
        <v>64</v>
      </c>
      <c r="G41" s="193">
        <v>2</v>
      </c>
      <c r="H41" s="193">
        <v>2</v>
      </c>
      <c r="I41" s="80">
        <v>3</v>
      </c>
      <c r="J41" s="190">
        <v>11.1</v>
      </c>
      <c r="K41" s="190">
        <f t="shared" si="24"/>
        <v>0.222</v>
      </c>
      <c r="L41" s="190">
        <f t="shared" si="25"/>
        <v>0.222</v>
      </c>
      <c r="M41" s="190">
        <f t="shared" si="26"/>
        <v>0.33299999999999996</v>
      </c>
      <c r="N41" s="190">
        <v>1.5</v>
      </c>
      <c r="O41" s="190">
        <f t="shared" si="27"/>
        <v>0.03</v>
      </c>
      <c r="P41" s="190">
        <f t="shared" si="28"/>
        <v>0.03</v>
      </c>
      <c r="Q41" s="190">
        <f t="shared" si="29"/>
        <v>4.4999999999999998E-2</v>
      </c>
      <c r="R41" s="190">
        <v>67.8</v>
      </c>
      <c r="S41" s="190">
        <f t="shared" si="30"/>
        <v>1.3559999999999999</v>
      </c>
      <c r="T41" s="190">
        <f t="shared" si="31"/>
        <v>1.3559999999999999</v>
      </c>
      <c r="U41" s="190">
        <f t="shared" si="32"/>
        <v>2.0339999999999998</v>
      </c>
      <c r="V41" s="190">
        <v>329</v>
      </c>
      <c r="W41" s="190">
        <f t="shared" si="33"/>
        <v>6.58</v>
      </c>
      <c r="X41" s="190">
        <f t="shared" si="34"/>
        <v>6.58</v>
      </c>
      <c r="Y41" s="190">
        <f t="shared" si="35"/>
        <v>9.8699999999999992</v>
      </c>
    </row>
    <row r="42" spans="2:25" ht="16.5" thickBot="1" x14ac:dyDescent="0.3">
      <c r="B42" s="253"/>
      <c r="C42" s="223"/>
      <c r="D42" s="223"/>
      <c r="E42" s="223"/>
      <c r="F42" s="39" t="s">
        <v>10</v>
      </c>
      <c r="G42" s="195">
        <v>1</v>
      </c>
      <c r="H42" s="195">
        <v>1</v>
      </c>
      <c r="I42" s="93">
        <v>1</v>
      </c>
      <c r="J42" s="190">
        <v>0</v>
      </c>
      <c r="K42" s="190">
        <f t="shared" si="24"/>
        <v>0</v>
      </c>
      <c r="L42" s="190">
        <f t="shared" si="25"/>
        <v>0</v>
      </c>
      <c r="M42" s="190">
        <f t="shared" si="26"/>
        <v>0</v>
      </c>
      <c r="N42" s="190">
        <v>0</v>
      </c>
      <c r="O42" s="190">
        <f t="shared" si="27"/>
        <v>0</v>
      </c>
      <c r="P42" s="190">
        <f t="shared" si="28"/>
        <v>0</v>
      </c>
      <c r="Q42" s="190">
        <f t="shared" si="29"/>
        <v>0</v>
      </c>
      <c r="R42" s="190">
        <v>0</v>
      </c>
      <c r="S42" s="190">
        <f t="shared" si="30"/>
        <v>0</v>
      </c>
      <c r="T42" s="190">
        <f t="shared" si="31"/>
        <v>0</v>
      </c>
      <c r="U42" s="190">
        <f t="shared" si="32"/>
        <v>0</v>
      </c>
      <c r="V42" s="190">
        <v>0</v>
      </c>
      <c r="W42" s="190">
        <f t="shared" si="33"/>
        <v>0</v>
      </c>
      <c r="X42" s="190">
        <f t="shared" si="34"/>
        <v>0</v>
      </c>
      <c r="Y42" s="190">
        <f t="shared" si="35"/>
        <v>0</v>
      </c>
    </row>
    <row r="43" spans="2:25" ht="22.5" customHeight="1" x14ac:dyDescent="0.25">
      <c r="B43" s="229" t="s">
        <v>133</v>
      </c>
      <c r="C43" s="210">
        <v>200</v>
      </c>
      <c r="D43" s="210">
        <v>200</v>
      </c>
      <c r="E43" s="210">
        <v>200</v>
      </c>
      <c r="F43" s="69" t="s">
        <v>134</v>
      </c>
      <c r="G43" s="108">
        <v>8</v>
      </c>
      <c r="H43" s="108">
        <v>8</v>
      </c>
      <c r="I43" s="109">
        <v>8</v>
      </c>
      <c r="J43" s="190">
        <v>0</v>
      </c>
      <c r="K43" s="190">
        <f t="shared" si="24"/>
        <v>0</v>
      </c>
      <c r="L43" s="190">
        <f t="shared" si="25"/>
        <v>0</v>
      </c>
      <c r="M43" s="190">
        <f t="shared" si="26"/>
        <v>0</v>
      </c>
      <c r="N43" s="190">
        <v>0</v>
      </c>
      <c r="O43" s="190">
        <f t="shared" si="27"/>
        <v>0</v>
      </c>
      <c r="P43" s="190">
        <f t="shared" si="28"/>
        <v>0</v>
      </c>
      <c r="Q43" s="190">
        <f t="shared" si="29"/>
        <v>0</v>
      </c>
      <c r="R43" s="190">
        <v>92</v>
      </c>
      <c r="S43" s="190">
        <f t="shared" si="30"/>
        <v>7.36</v>
      </c>
      <c r="T43" s="190">
        <f t="shared" si="31"/>
        <v>7.36</v>
      </c>
      <c r="U43" s="190">
        <f t="shared" si="32"/>
        <v>7.36</v>
      </c>
      <c r="V43" s="190">
        <v>368</v>
      </c>
      <c r="W43" s="190">
        <f t="shared" si="33"/>
        <v>29.44</v>
      </c>
      <c r="X43" s="190">
        <f t="shared" si="34"/>
        <v>29.44</v>
      </c>
      <c r="Y43" s="27">
        <f t="shared" si="35"/>
        <v>29.44</v>
      </c>
    </row>
    <row r="44" spans="2:25" ht="15.75" x14ac:dyDescent="0.25">
      <c r="B44" s="220"/>
      <c r="C44" s="219"/>
      <c r="D44" s="219"/>
      <c r="E44" s="219"/>
      <c r="F44" s="3" t="s">
        <v>19</v>
      </c>
      <c r="G44" s="102">
        <v>12</v>
      </c>
      <c r="H44" s="102">
        <v>12</v>
      </c>
      <c r="I44" s="103">
        <v>12</v>
      </c>
      <c r="J44" s="190">
        <v>0</v>
      </c>
      <c r="K44" s="190">
        <f t="shared" si="24"/>
        <v>0</v>
      </c>
      <c r="L44" s="190">
        <f t="shared" si="25"/>
        <v>0</v>
      </c>
      <c r="M44" s="190">
        <f t="shared" si="26"/>
        <v>0</v>
      </c>
      <c r="N44" s="190">
        <v>0</v>
      </c>
      <c r="O44" s="190">
        <f t="shared" si="27"/>
        <v>0</v>
      </c>
      <c r="P44" s="190">
        <f t="shared" si="28"/>
        <v>0</v>
      </c>
      <c r="Q44" s="190">
        <f t="shared" si="29"/>
        <v>0</v>
      </c>
      <c r="R44" s="190">
        <v>99.8</v>
      </c>
      <c r="S44" s="190">
        <f t="shared" si="30"/>
        <v>11.975999999999999</v>
      </c>
      <c r="T44" s="190">
        <f t="shared" si="31"/>
        <v>11.975999999999999</v>
      </c>
      <c r="U44" s="190">
        <f t="shared" si="32"/>
        <v>11.975999999999999</v>
      </c>
      <c r="V44" s="190">
        <v>374</v>
      </c>
      <c r="W44" s="190">
        <f t="shared" si="33"/>
        <v>44.88</v>
      </c>
      <c r="X44" s="190">
        <f t="shared" si="34"/>
        <v>44.88</v>
      </c>
      <c r="Y44" s="190">
        <f t="shared" si="35"/>
        <v>44.88</v>
      </c>
    </row>
    <row r="45" spans="2:25" ht="22.5" customHeight="1" x14ac:dyDescent="0.25">
      <c r="B45" s="220"/>
      <c r="C45" s="219"/>
      <c r="D45" s="219"/>
      <c r="E45" s="219"/>
      <c r="F45" s="3" t="s">
        <v>20</v>
      </c>
      <c r="G45" s="102">
        <v>1</v>
      </c>
      <c r="H45" s="102">
        <v>1</v>
      </c>
      <c r="I45" s="103">
        <v>1</v>
      </c>
      <c r="J45" s="190">
        <v>0.5</v>
      </c>
      <c r="K45" s="190">
        <f t="shared" si="24"/>
        <v>5.0000000000000001E-3</v>
      </c>
      <c r="L45" s="190">
        <f t="shared" si="25"/>
        <v>5.0000000000000001E-3</v>
      </c>
      <c r="M45" s="190">
        <f t="shared" si="26"/>
        <v>5.0000000000000001E-3</v>
      </c>
      <c r="N45" s="190">
        <v>0.3</v>
      </c>
      <c r="O45" s="190">
        <f t="shared" si="27"/>
        <v>3.0000000000000001E-3</v>
      </c>
      <c r="P45" s="190">
        <f t="shared" si="28"/>
        <v>3.0000000000000001E-3</v>
      </c>
      <c r="Q45" s="190">
        <f t="shared" si="29"/>
        <v>3.0000000000000001E-3</v>
      </c>
      <c r="R45" s="190">
        <v>6.5</v>
      </c>
      <c r="S45" s="190">
        <f t="shared" si="30"/>
        <v>6.5000000000000002E-2</v>
      </c>
      <c r="T45" s="190">
        <f t="shared" si="31"/>
        <v>6.5000000000000002E-2</v>
      </c>
      <c r="U45" s="190">
        <f t="shared" si="32"/>
        <v>6.5000000000000002E-2</v>
      </c>
      <c r="V45" s="190">
        <v>22</v>
      </c>
      <c r="W45" s="190">
        <f t="shared" si="33"/>
        <v>0.22</v>
      </c>
      <c r="X45" s="190">
        <f t="shared" si="34"/>
        <v>0.22</v>
      </c>
      <c r="Y45" s="190">
        <f t="shared" si="35"/>
        <v>0.22</v>
      </c>
    </row>
    <row r="46" spans="2:25" ht="15.75" x14ac:dyDescent="0.25">
      <c r="B46" s="3" t="s">
        <v>21</v>
      </c>
      <c r="C46" s="193">
        <v>100</v>
      </c>
      <c r="D46" s="193">
        <v>100</v>
      </c>
      <c r="E46" s="193">
        <v>100</v>
      </c>
      <c r="F46" s="3" t="s">
        <v>22</v>
      </c>
      <c r="G46" s="102">
        <v>100</v>
      </c>
      <c r="H46" s="102">
        <v>100</v>
      </c>
      <c r="I46" s="103">
        <v>100</v>
      </c>
      <c r="J46" s="190">
        <v>0.4</v>
      </c>
      <c r="K46" s="190">
        <f t="shared" si="24"/>
        <v>0.4</v>
      </c>
      <c r="L46" s="190">
        <f t="shared" si="25"/>
        <v>0.4</v>
      </c>
      <c r="M46" s="190">
        <f t="shared" si="26"/>
        <v>0.4</v>
      </c>
      <c r="N46" s="190">
        <v>0</v>
      </c>
      <c r="O46" s="190">
        <f t="shared" si="27"/>
        <v>0</v>
      </c>
      <c r="P46" s="190">
        <f t="shared" si="28"/>
        <v>0</v>
      </c>
      <c r="Q46" s="190">
        <f t="shared" si="29"/>
        <v>0</v>
      </c>
      <c r="R46" s="190">
        <v>11.3</v>
      </c>
      <c r="S46" s="190">
        <f t="shared" si="30"/>
        <v>11.3</v>
      </c>
      <c r="T46" s="190">
        <f t="shared" si="31"/>
        <v>11.3</v>
      </c>
      <c r="U46" s="190">
        <f t="shared" si="32"/>
        <v>11.3</v>
      </c>
      <c r="V46" s="190">
        <v>46</v>
      </c>
      <c r="W46" s="190">
        <f t="shared" si="33"/>
        <v>46</v>
      </c>
      <c r="X46" s="190">
        <f t="shared" si="34"/>
        <v>46</v>
      </c>
      <c r="Y46" s="190">
        <f t="shared" si="35"/>
        <v>46</v>
      </c>
    </row>
    <row r="47" spans="2:25" ht="31.5" x14ac:dyDescent="0.25">
      <c r="B47" s="12" t="s">
        <v>14</v>
      </c>
      <c r="C47" s="193">
        <v>20</v>
      </c>
      <c r="D47" s="193">
        <v>35</v>
      </c>
      <c r="E47" s="193">
        <v>40</v>
      </c>
      <c r="F47" s="31" t="s">
        <v>14</v>
      </c>
      <c r="G47" s="102">
        <v>20</v>
      </c>
      <c r="H47" s="102">
        <v>35</v>
      </c>
      <c r="I47" s="103">
        <v>40</v>
      </c>
      <c r="J47" s="190">
        <v>6.5</v>
      </c>
      <c r="K47" s="187">
        <f t="shared" si="24"/>
        <v>1.3</v>
      </c>
      <c r="L47" s="187">
        <f t="shared" si="25"/>
        <v>2.2749999999999999</v>
      </c>
      <c r="M47" s="187">
        <f t="shared" si="26"/>
        <v>2.6</v>
      </c>
      <c r="N47" s="187">
        <v>1</v>
      </c>
      <c r="O47" s="187">
        <f t="shared" si="27"/>
        <v>0.2</v>
      </c>
      <c r="P47" s="187">
        <f t="shared" si="28"/>
        <v>0.35</v>
      </c>
      <c r="Q47" s="187">
        <f t="shared" si="29"/>
        <v>0.4</v>
      </c>
      <c r="R47" s="187">
        <v>40.1</v>
      </c>
      <c r="S47" s="187">
        <f t="shared" si="30"/>
        <v>8.02</v>
      </c>
      <c r="T47" s="187">
        <f t="shared" si="31"/>
        <v>14.035</v>
      </c>
      <c r="U47" s="187">
        <f t="shared" si="32"/>
        <v>16.04</v>
      </c>
      <c r="V47" s="187">
        <v>190</v>
      </c>
      <c r="W47" s="187">
        <f t="shared" si="33"/>
        <v>38</v>
      </c>
      <c r="X47" s="187">
        <f t="shared" si="34"/>
        <v>66.5</v>
      </c>
      <c r="Y47" s="187">
        <f t="shared" si="35"/>
        <v>76</v>
      </c>
    </row>
    <row r="48" spans="2:25" ht="18.75" x14ac:dyDescent="0.25">
      <c r="B48" s="12"/>
      <c r="C48" s="193"/>
      <c r="D48" s="193"/>
      <c r="E48" s="193"/>
      <c r="F48" s="31"/>
      <c r="G48" s="8"/>
      <c r="H48" s="8"/>
      <c r="I48" s="90"/>
      <c r="J48" s="190"/>
      <c r="K48" s="117">
        <f>SUM(K32:K47)</f>
        <v>24.662000000000006</v>
      </c>
      <c r="L48" s="117">
        <f>SUM(L32:L47)</f>
        <v>26.247000000000003</v>
      </c>
      <c r="M48" s="117">
        <f>SUM(M32:M47)</f>
        <v>33.663999999999994</v>
      </c>
      <c r="N48" s="117"/>
      <c r="O48" s="117">
        <f>SUM(O32:O47)</f>
        <v>31.375999999999998</v>
      </c>
      <c r="P48" s="117">
        <f>SUM(P32:P47)</f>
        <v>32.524999999999999</v>
      </c>
      <c r="Q48" s="117">
        <f>SUM(Q32:Q47)</f>
        <v>40.231999999999999</v>
      </c>
      <c r="R48" s="117"/>
      <c r="S48" s="117">
        <f>SUM(S32:S47)</f>
        <v>64.86999999999999</v>
      </c>
      <c r="T48" s="117">
        <f>SUM(T32:T47)</f>
        <v>75.460999999999999</v>
      </c>
      <c r="U48" s="117">
        <f>SUM(U32:U47)</f>
        <v>82.066000000000003</v>
      </c>
      <c r="V48" s="117"/>
      <c r="W48" s="117">
        <f>SUM(W32:W47)</f>
        <v>630.4</v>
      </c>
      <c r="X48" s="117">
        <f>SUM(X32:X47)</f>
        <v>687.89</v>
      </c>
      <c r="Y48" s="117">
        <f>SUM(Y32:Y47)</f>
        <v>812.18999999999994</v>
      </c>
    </row>
    <row r="49" spans="2:25" ht="15.75" x14ac:dyDescent="0.25">
      <c r="B49" s="12" t="s">
        <v>27</v>
      </c>
      <c r="C49" s="193"/>
      <c r="D49" s="193"/>
      <c r="E49" s="193"/>
      <c r="F49" s="31"/>
      <c r="G49" s="8"/>
      <c r="H49" s="8"/>
      <c r="I49" s="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27"/>
    </row>
    <row r="50" spans="2:25" ht="31.5" customHeight="1" x14ac:dyDescent="0.25">
      <c r="B50" s="220" t="s">
        <v>92</v>
      </c>
      <c r="C50" s="222">
        <v>70</v>
      </c>
      <c r="D50" s="222">
        <v>75</v>
      </c>
      <c r="E50" s="222">
        <v>100</v>
      </c>
      <c r="F50" s="11" t="s">
        <v>70</v>
      </c>
      <c r="G50" s="102">
        <v>119</v>
      </c>
      <c r="H50" s="102">
        <v>119</v>
      </c>
      <c r="I50" s="103">
        <v>159</v>
      </c>
      <c r="J50" s="190">
        <v>67.7</v>
      </c>
      <c r="K50" s="190">
        <f t="shared" ref="K50:K63" si="36">G50*J50/100</f>
        <v>80.563000000000002</v>
      </c>
      <c r="L50" s="190">
        <f t="shared" ref="L50:L63" si="37">H50*J50/100</f>
        <v>80.563000000000002</v>
      </c>
      <c r="M50" s="190">
        <f t="shared" ref="M50:M63" si="38">I50*J50/100</f>
        <v>107.64300000000001</v>
      </c>
      <c r="N50" s="190">
        <v>18.899999999999999</v>
      </c>
      <c r="O50" s="190">
        <f t="shared" ref="O50:O63" si="39">G50*N50/100</f>
        <v>22.491</v>
      </c>
      <c r="P50" s="190">
        <f t="shared" ref="P50:P63" si="40">H50*N50/100</f>
        <v>22.491</v>
      </c>
      <c r="Q50" s="190">
        <f t="shared" ref="Q50:Q63" si="41">I50*N50/100</f>
        <v>30.050999999999998</v>
      </c>
      <c r="R50" s="190">
        <v>12.4</v>
      </c>
      <c r="S50" s="190">
        <f t="shared" ref="S50:S63" si="42">G50*R50/100</f>
        <v>14.756000000000002</v>
      </c>
      <c r="T50" s="190">
        <f t="shared" ref="T50:T63" si="43">H50*R50/100</f>
        <v>14.756000000000002</v>
      </c>
      <c r="U50" s="190">
        <f t="shared" ref="U50:U63" si="44">I50*R50/100</f>
        <v>19.716000000000001</v>
      </c>
      <c r="V50" s="190">
        <v>187</v>
      </c>
      <c r="W50" s="190">
        <f t="shared" ref="W50:W63" si="45">G50*V50/100</f>
        <v>222.53</v>
      </c>
      <c r="X50" s="190">
        <f>(H50*V50)/100</f>
        <v>222.53</v>
      </c>
      <c r="Y50" s="190">
        <f>(I50*V50)/100</f>
        <v>297.33</v>
      </c>
    </row>
    <row r="51" spans="2:25" ht="15.75" x14ac:dyDescent="0.25">
      <c r="B51" s="220"/>
      <c r="C51" s="209"/>
      <c r="D51" s="209"/>
      <c r="E51" s="209"/>
      <c r="F51" s="3" t="s">
        <v>16</v>
      </c>
      <c r="G51" s="193">
        <v>8</v>
      </c>
      <c r="H51" s="193">
        <v>8</v>
      </c>
      <c r="I51" s="80">
        <v>12</v>
      </c>
      <c r="J51" s="190">
        <v>1.3</v>
      </c>
      <c r="K51" s="190">
        <f t="shared" si="36"/>
        <v>0.10400000000000001</v>
      </c>
      <c r="L51" s="190">
        <f t="shared" si="37"/>
        <v>0.10400000000000001</v>
      </c>
      <c r="M51" s="190">
        <f t="shared" si="38"/>
        <v>0.15600000000000003</v>
      </c>
      <c r="N51" s="190">
        <v>0.1</v>
      </c>
      <c r="O51" s="190">
        <f t="shared" si="39"/>
        <v>8.0000000000000002E-3</v>
      </c>
      <c r="P51" s="190">
        <f t="shared" si="40"/>
        <v>8.0000000000000002E-3</v>
      </c>
      <c r="Q51" s="190">
        <f t="shared" si="41"/>
        <v>1.2000000000000002E-2</v>
      </c>
      <c r="R51" s="190">
        <v>7</v>
      </c>
      <c r="S51" s="190">
        <f t="shared" si="42"/>
        <v>0.56000000000000005</v>
      </c>
      <c r="T51" s="190">
        <f t="shared" si="43"/>
        <v>0.56000000000000005</v>
      </c>
      <c r="U51" s="190">
        <f t="shared" si="44"/>
        <v>0.84</v>
      </c>
      <c r="V51" s="190">
        <v>33</v>
      </c>
      <c r="W51" s="190">
        <f t="shared" si="45"/>
        <v>2.64</v>
      </c>
      <c r="X51" s="190">
        <f t="shared" ref="X51:X63" si="46">H51*V51/100</f>
        <v>2.64</v>
      </c>
      <c r="Y51" s="190">
        <f t="shared" ref="Y51:Y63" si="47">I51*V51/100</f>
        <v>3.96</v>
      </c>
    </row>
    <row r="52" spans="2:25" ht="15.75" x14ac:dyDescent="0.25">
      <c r="B52" s="220"/>
      <c r="C52" s="209"/>
      <c r="D52" s="209"/>
      <c r="E52" s="209"/>
      <c r="F52" s="3" t="s">
        <v>11</v>
      </c>
      <c r="G52" s="193">
        <v>6</v>
      </c>
      <c r="H52" s="193">
        <v>6</v>
      </c>
      <c r="I52" s="80">
        <v>8</v>
      </c>
      <c r="J52" s="190">
        <v>1.7</v>
      </c>
      <c r="K52" s="190">
        <f t="shared" si="36"/>
        <v>0.10199999999999999</v>
      </c>
      <c r="L52" s="190">
        <f t="shared" si="37"/>
        <v>0.10199999999999999</v>
      </c>
      <c r="M52" s="190">
        <f t="shared" si="38"/>
        <v>0.13600000000000001</v>
      </c>
      <c r="N52" s="190">
        <v>0</v>
      </c>
      <c r="O52" s="190">
        <f t="shared" si="39"/>
        <v>0</v>
      </c>
      <c r="P52" s="190">
        <f t="shared" si="40"/>
        <v>0</v>
      </c>
      <c r="Q52" s="190">
        <f t="shared" si="41"/>
        <v>0</v>
      </c>
      <c r="R52" s="190">
        <v>9.5</v>
      </c>
      <c r="S52" s="190">
        <f t="shared" si="42"/>
        <v>0.56999999999999995</v>
      </c>
      <c r="T52" s="190">
        <f t="shared" si="43"/>
        <v>0.56999999999999995</v>
      </c>
      <c r="U52" s="190">
        <f t="shared" si="44"/>
        <v>0.76</v>
      </c>
      <c r="V52" s="190">
        <v>43</v>
      </c>
      <c r="W52" s="190">
        <f t="shared" si="45"/>
        <v>2.58</v>
      </c>
      <c r="X52" s="190">
        <f t="shared" si="46"/>
        <v>2.58</v>
      </c>
      <c r="Y52" s="190">
        <f t="shared" si="47"/>
        <v>3.44</v>
      </c>
    </row>
    <row r="53" spans="2:25" ht="15.75" x14ac:dyDescent="0.25">
      <c r="B53" s="220"/>
      <c r="C53" s="209"/>
      <c r="D53" s="209"/>
      <c r="E53" s="209"/>
      <c r="F53" s="3" t="s">
        <v>13</v>
      </c>
      <c r="G53" s="193">
        <v>7</v>
      </c>
      <c r="H53" s="193">
        <v>7</v>
      </c>
      <c r="I53" s="80">
        <v>10</v>
      </c>
      <c r="J53" s="190">
        <v>0</v>
      </c>
      <c r="K53" s="190">
        <f t="shared" si="36"/>
        <v>0</v>
      </c>
      <c r="L53" s="190">
        <f t="shared" si="37"/>
        <v>0</v>
      </c>
      <c r="M53" s="190">
        <f t="shared" si="38"/>
        <v>0</v>
      </c>
      <c r="N53" s="190">
        <v>99.9</v>
      </c>
      <c r="O53" s="190">
        <f t="shared" si="39"/>
        <v>6.9930000000000003</v>
      </c>
      <c r="P53" s="190">
        <f t="shared" si="40"/>
        <v>6.9930000000000003</v>
      </c>
      <c r="Q53" s="190">
        <f t="shared" si="41"/>
        <v>9.99</v>
      </c>
      <c r="R53" s="190">
        <v>0</v>
      </c>
      <c r="S53" s="190">
        <f t="shared" si="42"/>
        <v>0</v>
      </c>
      <c r="T53" s="190">
        <f t="shared" si="43"/>
        <v>0</v>
      </c>
      <c r="U53" s="190">
        <f t="shared" si="44"/>
        <v>0</v>
      </c>
      <c r="V53" s="190">
        <v>899</v>
      </c>
      <c r="W53" s="190">
        <f t="shared" si="45"/>
        <v>62.93</v>
      </c>
      <c r="X53" s="190">
        <f t="shared" si="46"/>
        <v>62.93</v>
      </c>
      <c r="Y53" s="190">
        <f t="shared" si="47"/>
        <v>89.9</v>
      </c>
    </row>
    <row r="54" spans="2:25" ht="15.75" x14ac:dyDescent="0.25">
      <c r="B54" s="220"/>
      <c r="C54" s="209"/>
      <c r="D54" s="209"/>
      <c r="E54" s="209"/>
      <c r="F54" s="3" t="s">
        <v>18</v>
      </c>
      <c r="G54" s="193">
        <v>15</v>
      </c>
      <c r="H54" s="193">
        <v>15</v>
      </c>
      <c r="I54" s="80">
        <v>20</v>
      </c>
      <c r="J54" s="190">
        <v>3.6</v>
      </c>
      <c r="K54" s="190">
        <f t="shared" si="36"/>
        <v>0.54</v>
      </c>
      <c r="L54" s="190">
        <f t="shared" si="37"/>
        <v>0.54</v>
      </c>
      <c r="M54" s="190">
        <f t="shared" si="38"/>
        <v>0.72</v>
      </c>
      <c r="N54" s="190">
        <v>0</v>
      </c>
      <c r="O54" s="190">
        <f t="shared" si="39"/>
        <v>0</v>
      </c>
      <c r="P54" s="190">
        <f t="shared" si="40"/>
        <v>0</v>
      </c>
      <c r="Q54" s="190">
        <f t="shared" si="41"/>
        <v>0</v>
      </c>
      <c r="R54" s="190">
        <v>11.8</v>
      </c>
      <c r="S54" s="190">
        <f t="shared" si="42"/>
        <v>1.77</v>
      </c>
      <c r="T54" s="190">
        <f t="shared" si="43"/>
        <v>1.77</v>
      </c>
      <c r="U54" s="190">
        <f t="shared" si="44"/>
        <v>2.36</v>
      </c>
      <c r="V54" s="190">
        <v>63</v>
      </c>
      <c r="W54" s="190">
        <f t="shared" si="45"/>
        <v>9.4499999999999993</v>
      </c>
      <c r="X54" s="190">
        <f t="shared" si="46"/>
        <v>9.4499999999999993</v>
      </c>
      <c r="Y54" s="190">
        <f t="shared" si="47"/>
        <v>12.6</v>
      </c>
    </row>
    <row r="55" spans="2:25" ht="15.75" x14ac:dyDescent="0.25">
      <c r="B55" s="220"/>
      <c r="C55" s="209"/>
      <c r="D55" s="209"/>
      <c r="E55" s="209"/>
      <c r="F55" s="3" t="s">
        <v>64</v>
      </c>
      <c r="G55" s="102">
        <v>5</v>
      </c>
      <c r="H55" s="102">
        <v>5</v>
      </c>
      <c r="I55" s="103">
        <v>6</v>
      </c>
      <c r="J55" s="190">
        <v>11.1</v>
      </c>
      <c r="K55" s="190">
        <f t="shared" si="36"/>
        <v>0.55500000000000005</v>
      </c>
      <c r="L55" s="190">
        <f t="shared" si="37"/>
        <v>0.55500000000000005</v>
      </c>
      <c r="M55" s="190">
        <f t="shared" si="38"/>
        <v>0.66599999999999993</v>
      </c>
      <c r="N55" s="190">
        <v>1.5</v>
      </c>
      <c r="O55" s="190">
        <f t="shared" si="39"/>
        <v>7.4999999999999997E-2</v>
      </c>
      <c r="P55" s="190">
        <f t="shared" si="40"/>
        <v>7.4999999999999997E-2</v>
      </c>
      <c r="Q55" s="190">
        <f t="shared" si="41"/>
        <v>0.09</v>
      </c>
      <c r="R55" s="190">
        <v>67.8</v>
      </c>
      <c r="S55" s="190">
        <f t="shared" si="42"/>
        <v>3.39</v>
      </c>
      <c r="T55" s="190">
        <f t="shared" si="43"/>
        <v>3.39</v>
      </c>
      <c r="U55" s="190">
        <f t="shared" si="44"/>
        <v>4.0679999999999996</v>
      </c>
      <c r="V55" s="190">
        <v>329</v>
      </c>
      <c r="W55" s="190">
        <f t="shared" si="45"/>
        <v>16.45</v>
      </c>
      <c r="X55" s="190">
        <f t="shared" si="46"/>
        <v>16.45</v>
      </c>
      <c r="Y55" s="190">
        <f t="shared" si="47"/>
        <v>19.739999999999998</v>
      </c>
    </row>
    <row r="56" spans="2:25" ht="16.5" thickBot="1" x14ac:dyDescent="0.3">
      <c r="B56" s="220"/>
      <c r="C56" s="210"/>
      <c r="D56" s="210"/>
      <c r="E56" s="210"/>
      <c r="F56" s="39" t="s">
        <v>10</v>
      </c>
      <c r="G56" s="195">
        <v>1</v>
      </c>
      <c r="H56" s="195">
        <v>1</v>
      </c>
      <c r="I56" s="93">
        <v>1</v>
      </c>
      <c r="J56" s="190">
        <v>0</v>
      </c>
      <c r="K56" s="190">
        <f t="shared" si="36"/>
        <v>0</v>
      </c>
      <c r="L56" s="190">
        <f t="shared" si="37"/>
        <v>0</v>
      </c>
      <c r="M56" s="190">
        <f t="shared" si="38"/>
        <v>0</v>
      </c>
      <c r="N56" s="190">
        <v>0</v>
      </c>
      <c r="O56" s="190">
        <f t="shared" si="39"/>
        <v>0</v>
      </c>
      <c r="P56" s="190">
        <f t="shared" si="40"/>
        <v>0</v>
      </c>
      <c r="Q56" s="190">
        <f t="shared" si="41"/>
        <v>0</v>
      </c>
      <c r="R56" s="190">
        <v>0</v>
      </c>
      <c r="S56" s="190">
        <f t="shared" si="42"/>
        <v>0</v>
      </c>
      <c r="T56" s="190">
        <f t="shared" si="43"/>
        <v>0</v>
      </c>
      <c r="U56" s="190">
        <f t="shared" si="44"/>
        <v>0</v>
      </c>
      <c r="V56" s="190">
        <v>0</v>
      </c>
      <c r="W56" s="190">
        <f t="shared" si="45"/>
        <v>0</v>
      </c>
      <c r="X56" s="190">
        <f t="shared" si="46"/>
        <v>0</v>
      </c>
      <c r="Y56" s="190">
        <f t="shared" si="47"/>
        <v>0</v>
      </c>
    </row>
    <row r="57" spans="2:25" ht="15.75" x14ac:dyDescent="0.25">
      <c r="B57" s="220" t="s">
        <v>77</v>
      </c>
      <c r="C57" s="219">
        <v>100</v>
      </c>
      <c r="D57" s="219">
        <v>130</v>
      </c>
      <c r="E57" s="219">
        <v>150</v>
      </c>
      <c r="F57" s="3" t="s">
        <v>33</v>
      </c>
      <c r="G57" s="104">
        <v>5</v>
      </c>
      <c r="H57" s="104">
        <v>5</v>
      </c>
      <c r="I57" s="104">
        <v>5</v>
      </c>
      <c r="J57" s="190">
        <v>1.3</v>
      </c>
      <c r="K57" s="190">
        <f t="shared" si="36"/>
        <v>6.5000000000000002E-2</v>
      </c>
      <c r="L57" s="190">
        <f t="shared" si="37"/>
        <v>6.5000000000000002E-2</v>
      </c>
      <c r="M57" s="190">
        <f t="shared" si="38"/>
        <v>6.5000000000000002E-2</v>
      </c>
      <c r="N57" s="190">
        <v>72.5</v>
      </c>
      <c r="O57" s="190">
        <f t="shared" si="39"/>
        <v>3.625</v>
      </c>
      <c r="P57" s="190">
        <f t="shared" si="40"/>
        <v>3.625</v>
      </c>
      <c r="Q57" s="190">
        <f t="shared" si="41"/>
        <v>3.625</v>
      </c>
      <c r="R57" s="190">
        <v>0.9</v>
      </c>
      <c r="S57" s="190">
        <f t="shared" si="42"/>
        <v>4.4999999999999998E-2</v>
      </c>
      <c r="T57" s="190">
        <f t="shared" si="43"/>
        <v>4.4999999999999998E-2</v>
      </c>
      <c r="U57" s="190">
        <f t="shared" si="44"/>
        <v>4.4999999999999998E-2</v>
      </c>
      <c r="V57" s="190">
        <v>661</v>
      </c>
      <c r="W57" s="190">
        <f t="shared" si="45"/>
        <v>33.049999999999997</v>
      </c>
      <c r="X57" s="190">
        <f t="shared" si="46"/>
        <v>33.049999999999997</v>
      </c>
      <c r="Y57" s="190">
        <f t="shared" si="47"/>
        <v>33.049999999999997</v>
      </c>
    </row>
    <row r="58" spans="2:25" ht="15.75" x14ac:dyDescent="0.25">
      <c r="B58" s="220"/>
      <c r="C58" s="219"/>
      <c r="D58" s="219"/>
      <c r="E58" s="219"/>
      <c r="F58" s="3" t="s">
        <v>78</v>
      </c>
      <c r="G58" s="102">
        <v>48</v>
      </c>
      <c r="H58" s="102">
        <v>62</v>
      </c>
      <c r="I58" s="102">
        <v>71</v>
      </c>
      <c r="J58" s="190">
        <v>12.6</v>
      </c>
      <c r="K58" s="190">
        <f t="shared" si="36"/>
        <v>6.0479999999999992</v>
      </c>
      <c r="L58" s="190">
        <f t="shared" si="37"/>
        <v>7.8119999999999994</v>
      </c>
      <c r="M58" s="190">
        <f t="shared" si="38"/>
        <v>8.9459999999999997</v>
      </c>
      <c r="N58" s="190">
        <v>2.6</v>
      </c>
      <c r="O58" s="190">
        <f t="shared" si="39"/>
        <v>1.2480000000000002</v>
      </c>
      <c r="P58" s="190">
        <f t="shared" si="40"/>
        <v>1.6120000000000001</v>
      </c>
      <c r="Q58" s="190">
        <f t="shared" si="41"/>
        <v>1.8459999999999999</v>
      </c>
      <c r="R58" s="190">
        <v>68</v>
      </c>
      <c r="S58" s="190">
        <f t="shared" si="42"/>
        <v>32.64</v>
      </c>
      <c r="T58" s="190">
        <f t="shared" si="43"/>
        <v>42.16</v>
      </c>
      <c r="U58" s="190">
        <f t="shared" si="44"/>
        <v>48.28</v>
      </c>
      <c r="V58" s="190">
        <v>329</v>
      </c>
      <c r="W58" s="190">
        <f t="shared" si="45"/>
        <v>157.91999999999999</v>
      </c>
      <c r="X58" s="190">
        <f t="shared" si="46"/>
        <v>203.98</v>
      </c>
      <c r="Y58" s="190">
        <f t="shared" si="47"/>
        <v>233.59</v>
      </c>
    </row>
    <row r="59" spans="2:25" ht="15" customHeight="1" x14ac:dyDescent="0.25">
      <c r="B59" s="220"/>
      <c r="C59" s="219"/>
      <c r="D59" s="219"/>
      <c r="E59" s="219"/>
      <c r="F59" s="3" t="s">
        <v>10</v>
      </c>
      <c r="G59" s="102">
        <v>1</v>
      </c>
      <c r="H59" s="102">
        <v>1</v>
      </c>
      <c r="I59" s="102">
        <v>1</v>
      </c>
      <c r="J59" s="190">
        <v>0</v>
      </c>
      <c r="K59" s="190">
        <f t="shared" si="36"/>
        <v>0</v>
      </c>
      <c r="L59" s="190">
        <f t="shared" si="37"/>
        <v>0</v>
      </c>
      <c r="M59" s="190">
        <f t="shared" si="38"/>
        <v>0</v>
      </c>
      <c r="N59" s="190">
        <v>0</v>
      </c>
      <c r="O59" s="190">
        <f t="shared" si="39"/>
        <v>0</v>
      </c>
      <c r="P59" s="190">
        <f t="shared" si="40"/>
        <v>0</v>
      </c>
      <c r="Q59" s="190">
        <f t="shared" si="41"/>
        <v>0</v>
      </c>
      <c r="R59" s="190">
        <v>0</v>
      </c>
      <c r="S59" s="190">
        <f t="shared" si="42"/>
        <v>0</v>
      </c>
      <c r="T59" s="190">
        <f t="shared" si="43"/>
        <v>0</v>
      </c>
      <c r="U59" s="190">
        <f t="shared" si="44"/>
        <v>0</v>
      </c>
      <c r="V59" s="190">
        <v>0</v>
      </c>
      <c r="W59" s="190">
        <f t="shared" si="45"/>
        <v>0</v>
      </c>
      <c r="X59" s="190">
        <f t="shared" si="46"/>
        <v>0</v>
      </c>
      <c r="Y59" s="190">
        <f t="shared" si="47"/>
        <v>0</v>
      </c>
    </row>
    <row r="60" spans="2:25" ht="15.75" customHeight="1" x14ac:dyDescent="0.25">
      <c r="B60" s="227" t="s">
        <v>39</v>
      </c>
      <c r="C60" s="222">
        <v>200</v>
      </c>
      <c r="D60" s="222">
        <v>200</v>
      </c>
      <c r="E60" s="222">
        <v>200</v>
      </c>
      <c r="F60" s="3" t="s">
        <v>102</v>
      </c>
      <c r="G60" s="4">
        <v>20</v>
      </c>
      <c r="H60" s="112">
        <v>20</v>
      </c>
      <c r="I60" s="113">
        <v>20</v>
      </c>
      <c r="J60" s="190">
        <v>2.2999999999999998</v>
      </c>
      <c r="K60" s="190">
        <f t="shared" si="36"/>
        <v>0.46</v>
      </c>
      <c r="L60" s="190">
        <f t="shared" si="37"/>
        <v>0.46</v>
      </c>
      <c r="M60" s="190">
        <f t="shared" si="38"/>
        <v>0.46</v>
      </c>
      <c r="N60" s="190">
        <v>0</v>
      </c>
      <c r="O60" s="190">
        <f t="shared" si="39"/>
        <v>0</v>
      </c>
      <c r="P60" s="190">
        <f t="shared" si="40"/>
        <v>0</v>
      </c>
      <c r="Q60" s="190">
        <f t="shared" si="41"/>
        <v>0</v>
      </c>
      <c r="R60" s="190">
        <v>59</v>
      </c>
      <c r="S60" s="190">
        <f t="shared" si="42"/>
        <v>11.8</v>
      </c>
      <c r="T60" s="190">
        <f t="shared" si="43"/>
        <v>11.8</v>
      </c>
      <c r="U60" s="190">
        <f t="shared" si="44"/>
        <v>11.8</v>
      </c>
      <c r="V60" s="190">
        <v>245</v>
      </c>
      <c r="W60" s="190">
        <f t="shared" si="45"/>
        <v>49</v>
      </c>
      <c r="X60" s="190">
        <f t="shared" si="46"/>
        <v>49</v>
      </c>
      <c r="Y60" s="190">
        <f t="shared" si="47"/>
        <v>49</v>
      </c>
    </row>
    <row r="61" spans="2:25" ht="15.75" x14ac:dyDescent="0.25">
      <c r="B61" s="228"/>
      <c r="C61" s="209"/>
      <c r="D61" s="209"/>
      <c r="E61" s="209"/>
      <c r="F61" s="16" t="s">
        <v>19</v>
      </c>
      <c r="G61" s="193">
        <v>20</v>
      </c>
      <c r="H61" s="102">
        <v>20</v>
      </c>
      <c r="I61" s="103">
        <v>20</v>
      </c>
      <c r="J61" s="190">
        <v>0</v>
      </c>
      <c r="K61" s="190">
        <f t="shared" si="36"/>
        <v>0</v>
      </c>
      <c r="L61" s="190">
        <f t="shared" si="37"/>
        <v>0</v>
      </c>
      <c r="M61" s="190">
        <f t="shared" si="38"/>
        <v>0</v>
      </c>
      <c r="N61" s="190">
        <v>0</v>
      </c>
      <c r="O61" s="190">
        <f t="shared" si="39"/>
        <v>0</v>
      </c>
      <c r="P61" s="190">
        <f t="shared" si="40"/>
        <v>0</v>
      </c>
      <c r="Q61" s="190">
        <f t="shared" si="41"/>
        <v>0</v>
      </c>
      <c r="R61" s="190">
        <v>99.8</v>
      </c>
      <c r="S61" s="190">
        <f t="shared" si="42"/>
        <v>19.96</v>
      </c>
      <c r="T61" s="190">
        <f t="shared" si="43"/>
        <v>19.96</v>
      </c>
      <c r="U61" s="190">
        <f t="shared" si="44"/>
        <v>19.96</v>
      </c>
      <c r="V61" s="190">
        <v>374</v>
      </c>
      <c r="W61" s="190">
        <f t="shared" si="45"/>
        <v>74.8</v>
      </c>
      <c r="X61" s="190">
        <f t="shared" si="46"/>
        <v>74.8</v>
      </c>
      <c r="Y61" s="190">
        <f t="shared" si="47"/>
        <v>74.8</v>
      </c>
    </row>
    <row r="62" spans="2:25" ht="15.75" x14ac:dyDescent="0.25">
      <c r="B62" s="229"/>
      <c r="C62" s="210"/>
      <c r="D62" s="210"/>
      <c r="E62" s="210"/>
      <c r="F62" s="71" t="s">
        <v>20</v>
      </c>
      <c r="G62" s="194">
        <v>1</v>
      </c>
      <c r="H62" s="104">
        <v>1</v>
      </c>
      <c r="I62" s="105">
        <v>1</v>
      </c>
      <c r="J62" s="190">
        <v>0.5</v>
      </c>
      <c r="K62" s="190">
        <f t="shared" si="36"/>
        <v>5.0000000000000001E-3</v>
      </c>
      <c r="L62" s="190">
        <f t="shared" si="37"/>
        <v>5.0000000000000001E-3</v>
      </c>
      <c r="M62" s="190">
        <f t="shared" si="38"/>
        <v>5.0000000000000001E-3</v>
      </c>
      <c r="N62" s="190">
        <v>0.3</v>
      </c>
      <c r="O62" s="190">
        <f t="shared" si="39"/>
        <v>3.0000000000000001E-3</v>
      </c>
      <c r="P62" s="190">
        <f t="shared" si="40"/>
        <v>3.0000000000000001E-3</v>
      </c>
      <c r="Q62" s="190">
        <f t="shared" si="41"/>
        <v>3.0000000000000001E-3</v>
      </c>
      <c r="R62" s="190">
        <v>6.5</v>
      </c>
      <c r="S62" s="190">
        <f t="shared" si="42"/>
        <v>6.5000000000000002E-2</v>
      </c>
      <c r="T62" s="190">
        <f t="shared" si="43"/>
        <v>6.5000000000000002E-2</v>
      </c>
      <c r="U62" s="190">
        <f t="shared" si="44"/>
        <v>6.5000000000000002E-2</v>
      </c>
      <c r="V62" s="190">
        <v>22</v>
      </c>
      <c r="W62" s="190">
        <f t="shared" si="45"/>
        <v>0.22</v>
      </c>
      <c r="X62" s="190">
        <f t="shared" si="46"/>
        <v>0.22</v>
      </c>
      <c r="Y62" s="190">
        <f t="shared" si="47"/>
        <v>0.22</v>
      </c>
    </row>
    <row r="63" spans="2:25" ht="31.5" x14ac:dyDescent="0.25">
      <c r="B63" s="12" t="s">
        <v>14</v>
      </c>
      <c r="C63" s="193">
        <v>20</v>
      </c>
      <c r="D63" s="193">
        <v>35</v>
      </c>
      <c r="E63" s="193">
        <v>40</v>
      </c>
      <c r="F63" s="140" t="s">
        <v>14</v>
      </c>
      <c r="G63" s="102">
        <v>20</v>
      </c>
      <c r="H63" s="102">
        <v>35</v>
      </c>
      <c r="I63" s="103">
        <v>40</v>
      </c>
      <c r="J63" s="190">
        <v>6.5</v>
      </c>
      <c r="K63" s="187">
        <f t="shared" si="36"/>
        <v>1.3</v>
      </c>
      <c r="L63" s="187">
        <f t="shared" si="37"/>
        <v>2.2749999999999999</v>
      </c>
      <c r="M63" s="187">
        <f t="shared" si="38"/>
        <v>2.6</v>
      </c>
      <c r="N63" s="187">
        <v>1</v>
      </c>
      <c r="O63" s="187">
        <f t="shared" si="39"/>
        <v>0.2</v>
      </c>
      <c r="P63" s="187">
        <f t="shared" si="40"/>
        <v>0.35</v>
      </c>
      <c r="Q63" s="187">
        <f t="shared" si="41"/>
        <v>0.4</v>
      </c>
      <c r="R63" s="187">
        <v>40.1</v>
      </c>
      <c r="S63" s="187">
        <f t="shared" si="42"/>
        <v>8.02</v>
      </c>
      <c r="T63" s="187">
        <f t="shared" si="43"/>
        <v>14.035</v>
      </c>
      <c r="U63" s="187">
        <f t="shared" si="44"/>
        <v>16.04</v>
      </c>
      <c r="V63" s="187">
        <v>190</v>
      </c>
      <c r="W63" s="187">
        <f t="shared" si="45"/>
        <v>38</v>
      </c>
      <c r="X63" s="187">
        <f t="shared" si="46"/>
        <v>66.5</v>
      </c>
      <c r="Y63" s="190">
        <f t="shared" si="47"/>
        <v>76</v>
      </c>
    </row>
    <row r="64" spans="2:25" ht="18.75" x14ac:dyDescent="0.25">
      <c r="B64" s="12"/>
      <c r="C64" s="193"/>
      <c r="D64" s="193"/>
      <c r="E64" s="193"/>
      <c r="F64" s="31"/>
      <c r="G64" s="8"/>
      <c r="H64" s="8"/>
      <c r="I64" s="90"/>
      <c r="J64" s="190"/>
      <c r="K64" s="117">
        <f>SUM(K50:K63)</f>
        <v>89.742000000000004</v>
      </c>
      <c r="L64" s="117">
        <f>SUM(L50:L63)</f>
        <v>92.481000000000009</v>
      </c>
      <c r="M64" s="117">
        <f>SUM(M50:M63)</f>
        <v>121.39699999999999</v>
      </c>
      <c r="N64" s="117"/>
      <c r="O64" s="117">
        <f>SUM(O50:O63)</f>
        <v>34.642999999999994</v>
      </c>
      <c r="P64" s="117">
        <f>SUM(P50:P63)</f>
        <v>35.156999999999996</v>
      </c>
      <c r="Q64" s="117">
        <f>SUM(Q50:Q63)</f>
        <v>46.016999999999996</v>
      </c>
      <c r="R64" s="117"/>
      <c r="S64" s="117">
        <f>SUM(S50:S63)</f>
        <v>93.576000000000008</v>
      </c>
      <c r="T64" s="117">
        <f>SUM(T50:T63)</f>
        <v>109.11099999999999</v>
      </c>
      <c r="U64" s="117">
        <f>SUM(U50:U63)</f>
        <v>123.934</v>
      </c>
      <c r="V64" s="117"/>
      <c r="W64" s="117">
        <f>SUM(W50:W63)</f>
        <v>669.56999999999994</v>
      </c>
      <c r="X64" s="117">
        <f>SUM(X50:X63)</f>
        <v>744.13</v>
      </c>
      <c r="Y64" s="117">
        <f>SUM(Y50:Y63)</f>
        <v>893.63</v>
      </c>
    </row>
    <row r="65" spans="1:25" ht="15.75" x14ac:dyDescent="0.25">
      <c r="B65" s="12" t="s">
        <v>26</v>
      </c>
      <c r="C65" s="193"/>
      <c r="D65" s="193"/>
      <c r="E65" s="193"/>
      <c r="F65" s="31"/>
      <c r="G65" s="8"/>
      <c r="H65" s="8"/>
      <c r="I65" s="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27"/>
    </row>
    <row r="66" spans="1:25" ht="15.75" x14ac:dyDescent="0.25">
      <c r="B66" s="230" t="s">
        <v>30</v>
      </c>
      <c r="C66" s="222">
        <v>60</v>
      </c>
      <c r="D66" s="222">
        <v>100</v>
      </c>
      <c r="E66" s="222">
        <v>100</v>
      </c>
      <c r="F66" s="3" t="s">
        <v>16</v>
      </c>
      <c r="G66" s="193">
        <v>52</v>
      </c>
      <c r="H66" s="193">
        <v>86</v>
      </c>
      <c r="I66" s="80">
        <v>86</v>
      </c>
      <c r="J66" s="190">
        <v>1.3</v>
      </c>
      <c r="K66" s="190">
        <f t="shared" ref="K66:K80" si="48">G66*J66/100</f>
        <v>0.67600000000000005</v>
      </c>
      <c r="L66" s="190">
        <f t="shared" ref="L66:L80" si="49">H66*J66/100</f>
        <v>1.1179999999999999</v>
      </c>
      <c r="M66" s="190">
        <f t="shared" ref="M66:M80" si="50">I66*J66/100</f>
        <v>1.1179999999999999</v>
      </c>
      <c r="N66" s="190">
        <v>0.1</v>
      </c>
      <c r="O66" s="190">
        <f t="shared" ref="O66:O80" si="51">G66*N66/100</f>
        <v>5.2000000000000005E-2</v>
      </c>
      <c r="P66" s="190">
        <f t="shared" ref="P66:P80" si="52">H66*N66/100</f>
        <v>8.5999999999999993E-2</v>
      </c>
      <c r="Q66" s="190">
        <f t="shared" ref="Q66:Q80" si="53">I66*N66/100</f>
        <v>8.5999999999999993E-2</v>
      </c>
      <c r="R66" s="190">
        <v>7</v>
      </c>
      <c r="S66" s="190">
        <f t="shared" ref="S66:S80" si="54">G66*R66/100</f>
        <v>3.64</v>
      </c>
      <c r="T66" s="190">
        <f t="shared" ref="T66:T80" si="55">H66*R66/100</f>
        <v>6.02</v>
      </c>
      <c r="U66" s="190">
        <f t="shared" ref="U66:U80" si="56">I66*R66/100</f>
        <v>6.02</v>
      </c>
      <c r="V66" s="190">
        <v>33</v>
      </c>
      <c r="W66" s="190">
        <f t="shared" ref="W66:W80" si="57">G66*V66/100</f>
        <v>17.16</v>
      </c>
      <c r="X66" s="190">
        <f t="shared" ref="X66:X80" si="58">H66*V66/100</f>
        <v>28.38</v>
      </c>
      <c r="Y66" s="190">
        <f t="shared" ref="Y66:Y80" si="59">I66*V66/100</f>
        <v>28.38</v>
      </c>
    </row>
    <row r="67" spans="1:25" ht="15.75" x14ac:dyDescent="0.25">
      <c r="B67" s="231"/>
      <c r="C67" s="209"/>
      <c r="D67" s="209"/>
      <c r="E67" s="209"/>
      <c r="F67" s="3" t="s">
        <v>71</v>
      </c>
      <c r="G67" s="193">
        <v>3</v>
      </c>
      <c r="H67" s="193">
        <v>4</v>
      </c>
      <c r="I67" s="80">
        <v>4</v>
      </c>
      <c r="J67" s="190">
        <v>23.5</v>
      </c>
      <c r="K67" s="190">
        <f t="shared" si="48"/>
        <v>0.70499999999999996</v>
      </c>
      <c r="L67" s="190">
        <f t="shared" si="49"/>
        <v>0.94</v>
      </c>
      <c r="M67" s="190">
        <f t="shared" si="50"/>
        <v>0.94</v>
      </c>
      <c r="N67" s="190">
        <v>30.9</v>
      </c>
      <c r="O67" s="190">
        <f t="shared" si="51"/>
        <v>0.92699999999999994</v>
      </c>
      <c r="P67" s="190">
        <f t="shared" si="52"/>
        <v>1.236</v>
      </c>
      <c r="Q67" s="190">
        <f t="shared" si="53"/>
        <v>1.236</v>
      </c>
      <c r="R67" s="190">
        <v>0</v>
      </c>
      <c r="S67" s="190">
        <f t="shared" si="54"/>
        <v>0</v>
      </c>
      <c r="T67" s="190">
        <f t="shared" si="55"/>
        <v>0</v>
      </c>
      <c r="U67" s="190">
        <f t="shared" si="56"/>
        <v>0</v>
      </c>
      <c r="V67" s="190">
        <v>661</v>
      </c>
      <c r="W67" s="190">
        <f t="shared" si="57"/>
        <v>19.829999999999998</v>
      </c>
      <c r="X67" s="190">
        <f t="shared" si="58"/>
        <v>26.44</v>
      </c>
      <c r="Y67" s="190">
        <f t="shared" si="59"/>
        <v>26.44</v>
      </c>
    </row>
    <row r="68" spans="1:25" ht="15.75" x14ac:dyDescent="0.25">
      <c r="B68" s="231"/>
      <c r="C68" s="209"/>
      <c r="D68" s="209"/>
      <c r="E68" s="209"/>
      <c r="F68" s="3" t="s">
        <v>13</v>
      </c>
      <c r="G68" s="193">
        <v>6</v>
      </c>
      <c r="H68" s="193">
        <v>10</v>
      </c>
      <c r="I68" s="80">
        <v>10</v>
      </c>
      <c r="J68" s="190">
        <v>0</v>
      </c>
      <c r="K68" s="190">
        <f t="shared" si="48"/>
        <v>0</v>
      </c>
      <c r="L68" s="190">
        <f t="shared" si="49"/>
        <v>0</v>
      </c>
      <c r="M68" s="190">
        <f t="shared" si="50"/>
        <v>0</v>
      </c>
      <c r="N68" s="190">
        <v>99.9</v>
      </c>
      <c r="O68" s="190">
        <f t="shared" si="51"/>
        <v>5.9940000000000007</v>
      </c>
      <c r="P68" s="190">
        <f t="shared" si="52"/>
        <v>9.99</v>
      </c>
      <c r="Q68" s="190">
        <f t="shared" si="53"/>
        <v>9.99</v>
      </c>
      <c r="R68" s="190">
        <v>0</v>
      </c>
      <c r="S68" s="190">
        <f t="shared" si="54"/>
        <v>0</v>
      </c>
      <c r="T68" s="190">
        <f t="shared" si="55"/>
        <v>0</v>
      </c>
      <c r="U68" s="190">
        <f t="shared" si="56"/>
        <v>0</v>
      </c>
      <c r="V68" s="190">
        <v>899</v>
      </c>
      <c r="W68" s="190">
        <f t="shared" si="57"/>
        <v>53.94</v>
      </c>
      <c r="X68" s="190">
        <f t="shared" si="58"/>
        <v>89.9</v>
      </c>
      <c r="Y68" s="190">
        <f t="shared" si="59"/>
        <v>89.9</v>
      </c>
    </row>
    <row r="69" spans="1:25" ht="31.5" x14ac:dyDescent="0.25">
      <c r="B69" s="227" t="s">
        <v>113</v>
      </c>
      <c r="C69" s="222" t="s">
        <v>119</v>
      </c>
      <c r="D69" s="222" t="s">
        <v>120</v>
      </c>
      <c r="E69" s="222" t="s">
        <v>120</v>
      </c>
      <c r="F69" s="11" t="s">
        <v>72</v>
      </c>
      <c r="G69" s="193">
        <v>57</v>
      </c>
      <c r="H69" s="193">
        <v>57</v>
      </c>
      <c r="I69" s="80">
        <v>57</v>
      </c>
      <c r="J69" s="190">
        <v>67.7</v>
      </c>
      <c r="K69" s="190">
        <f t="shared" si="48"/>
        <v>38.588999999999999</v>
      </c>
      <c r="L69" s="190">
        <f t="shared" si="49"/>
        <v>38.588999999999999</v>
      </c>
      <c r="M69" s="190">
        <f t="shared" si="50"/>
        <v>38.588999999999999</v>
      </c>
      <c r="N69" s="190">
        <v>18.899999999999999</v>
      </c>
      <c r="O69" s="190">
        <f t="shared" si="51"/>
        <v>10.773</v>
      </c>
      <c r="P69" s="190">
        <f t="shared" si="52"/>
        <v>10.773</v>
      </c>
      <c r="Q69" s="190">
        <f t="shared" si="53"/>
        <v>10.773</v>
      </c>
      <c r="R69" s="190">
        <v>12.4</v>
      </c>
      <c r="S69" s="190">
        <f t="shared" si="54"/>
        <v>7.0680000000000005</v>
      </c>
      <c r="T69" s="190">
        <f t="shared" si="55"/>
        <v>7.0680000000000005</v>
      </c>
      <c r="U69" s="190">
        <f t="shared" si="56"/>
        <v>7.0680000000000005</v>
      </c>
      <c r="V69" s="190">
        <v>187</v>
      </c>
      <c r="W69" s="190">
        <f t="shared" si="57"/>
        <v>106.59</v>
      </c>
      <c r="X69" s="190">
        <f t="shared" si="58"/>
        <v>106.59</v>
      </c>
      <c r="Y69" s="190">
        <f t="shared" si="59"/>
        <v>106.59</v>
      </c>
    </row>
    <row r="70" spans="1:25" ht="15.75" x14ac:dyDescent="0.25">
      <c r="B70" s="228"/>
      <c r="C70" s="209"/>
      <c r="D70" s="209"/>
      <c r="E70" s="209"/>
      <c r="F70" s="3" t="s">
        <v>11</v>
      </c>
      <c r="G70" s="193">
        <v>5</v>
      </c>
      <c r="H70" s="193">
        <v>5</v>
      </c>
      <c r="I70" s="80">
        <v>5</v>
      </c>
      <c r="J70" s="190">
        <v>1.7</v>
      </c>
      <c r="K70" s="190">
        <f t="shared" si="48"/>
        <v>8.5000000000000006E-2</v>
      </c>
      <c r="L70" s="190">
        <f t="shared" si="49"/>
        <v>8.5000000000000006E-2</v>
      </c>
      <c r="M70" s="190">
        <f t="shared" si="50"/>
        <v>8.5000000000000006E-2</v>
      </c>
      <c r="N70" s="190">
        <v>0</v>
      </c>
      <c r="O70" s="190">
        <f t="shared" si="51"/>
        <v>0</v>
      </c>
      <c r="P70" s="190">
        <f t="shared" si="52"/>
        <v>0</v>
      </c>
      <c r="Q70" s="190">
        <f t="shared" si="53"/>
        <v>0</v>
      </c>
      <c r="R70" s="190">
        <v>9.5</v>
      </c>
      <c r="S70" s="190">
        <f t="shared" si="54"/>
        <v>0.47499999999999998</v>
      </c>
      <c r="T70" s="190">
        <f t="shared" si="55"/>
        <v>0.47499999999999998</v>
      </c>
      <c r="U70" s="190">
        <f t="shared" si="56"/>
        <v>0.47499999999999998</v>
      </c>
      <c r="V70" s="190">
        <v>43</v>
      </c>
      <c r="W70" s="190">
        <f t="shared" si="57"/>
        <v>2.15</v>
      </c>
      <c r="X70" s="190">
        <f t="shared" si="58"/>
        <v>2.15</v>
      </c>
      <c r="Y70" s="190">
        <f t="shared" si="59"/>
        <v>2.15</v>
      </c>
    </row>
    <row r="71" spans="1:25" ht="15.75" x14ac:dyDescent="0.25">
      <c r="B71" s="228"/>
      <c r="C71" s="209"/>
      <c r="D71" s="209"/>
      <c r="E71" s="209"/>
      <c r="F71" s="3" t="s">
        <v>118</v>
      </c>
      <c r="G71" s="193">
        <v>4</v>
      </c>
      <c r="H71" s="193">
        <v>4</v>
      </c>
      <c r="I71" s="80">
        <v>4</v>
      </c>
      <c r="J71" s="190">
        <v>12.7</v>
      </c>
      <c r="K71" s="190">
        <f t="shared" si="48"/>
        <v>0.50800000000000001</v>
      </c>
      <c r="L71" s="190">
        <f t="shared" si="49"/>
        <v>0.50800000000000001</v>
      </c>
      <c r="M71" s="190">
        <f t="shared" si="50"/>
        <v>0.50800000000000001</v>
      </c>
      <c r="N71" s="190">
        <v>11.5</v>
      </c>
      <c r="O71" s="190">
        <f t="shared" si="51"/>
        <v>0.46</v>
      </c>
      <c r="P71" s="190">
        <f t="shared" si="52"/>
        <v>0.46</v>
      </c>
      <c r="Q71" s="190">
        <f t="shared" si="53"/>
        <v>0.46</v>
      </c>
      <c r="R71" s="190">
        <v>0.7</v>
      </c>
      <c r="S71" s="190">
        <f t="shared" si="54"/>
        <v>2.7999999999999997E-2</v>
      </c>
      <c r="T71" s="190">
        <f t="shared" si="55"/>
        <v>2.7999999999999997E-2</v>
      </c>
      <c r="U71" s="190">
        <f t="shared" si="56"/>
        <v>2.7999999999999997E-2</v>
      </c>
      <c r="V71" s="190">
        <v>154</v>
      </c>
      <c r="W71" s="190">
        <f t="shared" si="57"/>
        <v>6.16</v>
      </c>
      <c r="X71" s="190">
        <f t="shared" si="58"/>
        <v>6.16</v>
      </c>
      <c r="Y71" s="190">
        <f t="shared" si="59"/>
        <v>6.16</v>
      </c>
    </row>
    <row r="72" spans="1:25" ht="15.75" x14ac:dyDescent="0.25">
      <c r="A72" s="22"/>
      <c r="B72" s="228"/>
      <c r="C72" s="209"/>
      <c r="D72" s="209"/>
      <c r="E72" s="209"/>
      <c r="F72" s="51" t="s">
        <v>60</v>
      </c>
      <c r="G72" s="78">
        <v>12</v>
      </c>
      <c r="H72" s="78">
        <v>15</v>
      </c>
      <c r="I72" s="78">
        <v>15</v>
      </c>
      <c r="J72" s="190">
        <v>7</v>
      </c>
      <c r="K72" s="190">
        <f t="shared" si="48"/>
        <v>0.84</v>
      </c>
      <c r="L72" s="190">
        <f t="shared" si="49"/>
        <v>1.05</v>
      </c>
      <c r="M72" s="190">
        <f t="shared" si="50"/>
        <v>1.05</v>
      </c>
      <c r="N72" s="190">
        <v>6</v>
      </c>
      <c r="O72" s="190">
        <f t="shared" si="51"/>
        <v>0.72</v>
      </c>
      <c r="P72" s="190">
        <f t="shared" si="52"/>
        <v>0.9</v>
      </c>
      <c r="Q72" s="190">
        <f t="shared" si="53"/>
        <v>0.9</v>
      </c>
      <c r="R72" s="190">
        <v>77.3</v>
      </c>
      <c r="S72" s="190">
        <f t="shared" si="54"/>
        <v>9.2759999999999998</v>
      </c>
      <c r="T72" s="190">
        <f t="shared" si="55"/>
        <v>11.595000000000001</v>
      </c>
      <c r="U72" s="190">
        <f t="shared" si="56"/>
        <v>11.595000000000001</v>
      </c>
      <c r="V72" s="190">
        <v>323</v>
      </c>
      <c r="W72" s="190">
        <f t="shared" si="57"/>
        <v>38.76</v>
      </c>
      <c r="X72" s="190">
        <f t="shared" si="58"/>
        <v>48.45</v>
      </c>
      <c r="Y72" s="190">
        <f t="shared" si="59"/>
        <v>48.45</v>
      </c>
    </row>
    <row r="73" spans="1:25" ht="15.75" x14ac:dyDescent="0.25">
      <c r="A73" s="22"/>
      <c r="B73" s="228"/>
      <c r="C73" s="209"/>
      <c r="D73" s="209"/>
      <c r="E73" s="209"/>
      <c r="F73" s="3" t="s">
        <v>16</v>
      </c>
      <c r="G73" s="78">
        <v>8</v>
      </c>
      <c r="H73" s="78">
        <v>10</v>
      </c>
      <c r="I73" s="78">
        <v>10</v>
      </c>
      <c r="J73" s="190">
        <v>1.3</v>
      </c>
      <c r="K73" s="190">
        <f t="shared" si="48"/>
        <v>0.10400000000000001</v>
      </c>
      <c r="L73" s="190">
        <f t="shared" si="49"/>
        <v>0.13</v>
      </c>
      <c r="M73" s="190">
        <f t="shared" si="50"/>
        <v>0.13</v>
      </c>
      <c r="N73" s="190">
        <v>0.1</v>
      </c>
      <c r="O73" s="190">
        <f t="shared" si="51"/>
        <v>8.0000000000000002E-3</v>
      </c>
      <c r="P73" s="190">
        <f t="shared" si="52"/>
        <v>0.01</v>
      </c>
      <c r="Q73" s="190">
        <f t="shared" si="53"/>
        <v>0.01</v>
      </c>
      <c r="R73" s="190">
        <v>7</v>
      </c>
      <c r="S73" s="190">
        <f t="shared" si="54"/>
        <v>0.56000000000000005</v>
      </c>
      <c r="T73" s="190">
        <f t="shared" si="55"/>
        <v>0.7</v>
      </c>
      <c r="U73" s="190">
        <f t="shared" si="56"/>
        <v>0.7</v>
      </c>
      <c r="V73" s="190">
        <v>33</v>
      </c>
      <c r="W73" s="190">
        <f t="shared" si="57"/>
        <v>2.64</v>
      </c>
      <c r="X73" s="190">
        <f t="shared" si="58"/>
        <v>3.3</v>
      </c>
      <c r="Y73" s="190">
        <f t="shared" si="59"/>
        <v>3.3</v>
      </c>
    </row>
    <row r="74" spans="1:25" ht="15.75" x14ac:dyDescent="0.25">
      <c r="A74" s="22"/>
      <c r="B74" s="228"/>
      <c r="C74" s="209"/>
      <c r="D74" s="209"/>
      <c r="E74" s="209"/>
      <c r="F74" s="3" t="s">
        <v>11</v>
      </c>
      <c r="G74" s="193">
        <v>8</v>
      </c>
      <c r="H74" s="193">
        <v>10</v>
      </c>
      <c r="I74" s="193">
        <v>10</v>
      </c>
      <c r="J74" s="190">
        <v>1.7</v>
      </c>
      <c r="K74" s="190">
        <f t="shared" si="48"/>
        <v>0.13600000000000001</v>
      </c>
      <c r="L74" s="190">
        <f t="shared" si="49"/>
        <v>0.17</v>
      </c>
      <c r="M74" s="190">
        <f t="shared" si="50"/>
        <v>0.17</v>
      </c>
      <c r="N74" s="190">
        <v>0</v>
      </c>
      <c r="O74" s="190">
        <f t="shared" si="51"/>
        <v>0</v>
      </c>
      <c r="P74" s="190">
        <f t="shared" si="52"/>
        <v>0</v>
      </c>
      <c r="Q74" s="190">
        <f t="shared" si="53"/>
        <v>0</v>
      </c>
      <c r="R74" s="190">
        <v>9.5</v>
      </c>
      <c r="S74" s="190">
        <f t="shared" si="54"/>
        <v>0.76</v>
      </c>
      <c r="T74" s="190">
        <f t="shared" si="55"/>
        <v>0.95</v>
      </c>
      <c r="U74" s="190">
        <f t="shared" si="56"/>
        <v>0.95</v>
      </c>
      <c r="V74" s="190">
        <v>43</v>
      </c>
      <c r="W74" s="190">
        <f t="shared" si="57"/>
        <v>3.44</v>
      </c>
      <c r="X74" s="190">
        <f t="shared" si="58"/>
        <v>4.3</v>
      </c>
      <c r="Y74" s="190">
        <f t="shared" si="59"/>
        <v>4.3</v>
      </c>
    </row>
    <row r="75" spans="1:25" ht="15.75" x14ac:dyDescent="0.25">
      <c r="A75" s="22"/>
      <c r="B75" s="228"/>
      <c r="C75" s="209"/>
      <c r="D75" s="209"/>
      <c r="E75" s="209"/>
      <c r="F75" s="3" t="s">
        <v>35</v>
      </c>
      <c r="G75" s="102">
        <v>2</v>
      </c>
      <c r="H75" s="102">
        <v>3</v>
      </c>
      <c r="I75" s="102">
        <v>3</v>
      </c>
      <c r="J75" s="190">
        <v>0</v>
      </c>
      <c r="K75" s="190">
        <f t="shared" si="48"/>
        <v>0</v>
      </c>
      <c r="L75" s="190">
        <f t="shared" si="49"/>
        <v>0</v>
      </c>
      <c r="M75" s="190">
        <f t="shared" si="50"/>
        <v>0</v>
      </c>
      <c r="N75" s="190">
        <v>99.9</v>
      </c>
      <c r="O75" s="190">
        <f t="shared" si="51"/>
        <v>1.9980000000000002</v>
      </c>
      <c r="P75" s="190">
        <f t="shared" si="52"/>
        <v>2.9970000000000003</v>
      </c>
      <c r="Q75" s="190">
        <f t="shared" si="53"/>
        <v>2.9970000000000003</v>
      </c>
      <c r="R75" s="190">
        <v>0</v>
      </c>
      <c r="S75" s="190">
        <f t="shared" si="54"/>
        <v>0</v>
      </c>
      <c r="T75" s="190">
        <f t="shared" si="55"/>
        <v>0</v>
      </c>
      <c r="U75" s="190">
        <f t="shared" si="56"/>
        <v>0</v>
      </c>
      <c r="V75" s="190">
        <v>899</v>
      </c>
      <c r="W75" s="190">
        <f t="shared" si="57"/>
        <v>17.98</v>
      </c>
      <c r="X75" s="190">
        <f t="shared" si="58"/>
        <v>26.97</v>
      </c>
      <c r="Y75" s="190">
        <f t="shared" si="59"/>
        <v>26.97</v>
      </c>
    </row>
    <row r="76" spans="1:25" ht="15.75" x14ac:dyDescent="0.25">
      <c r="A76" s="22"/>
      <c r="B76" s="229"/>
      <c r="C76" s="210"/>
      <c r="D76" s="210"/>
      <c r="E76" s="210"/>
      <c r="F76" s="3" t="s">
        <v>10</v>
      </c>
      <c r="G76" s="193">
        <v>1</v>
      </c>
      <c r="H76" s="193">
        <v>1</v>
      </c>
      <c r="I76" s="193">
        <v>1</v>
      </c>
      <c r="J76" s="190">
        <v>0</v>
      </c>
      <c r="K76" s="190">
        <f t="shared" si="48"/>
        <v>0</v>
      </c>
      <c r="L76" s="190">
        <f t="shared" si="49"/>
        <v>0</v>
      </c>
      <c r="M76" s="190">
        <f t="shared" si="50"/>
        <v>0</v>
      </c>
      <c r="N76" s="190">
        <v>0</v>
      </c>
      <c r="O76" s="190">
        <f t="shared" si="51"/>
        <v>0</v>
      </c>
      <c r="P76" s="190">
        <f t="shared" si="52"/>
        <v>0</v>
      </c>
      <c r="Q76" s="190">
        <f t="shared" si="53"/>
        <v>0</v>
      </c>
      <c r="R76" s="190">
        <v>0</v>
      </c>
      <c r="S76" s="190">
        <f t="shared" si="54"/>
        <v>0</v>
      </c>
      <c r="T76" s="190">
        <f t="shared" si="55"/>
        <v>0</v>
      </c>
      <c r="U76" s="190">
        <f t="shared" si="56"/>
        <v>0</v>
      </c>
      <c r="V76" s="190">
        <v>0</v>
      </c>
      <c r="W76" s="190">
        <f t="shared" si="57"/>
        <v>0</v>
      </c>
      <c r="X76" s="190">
        <f t="shared" si="58"/>
        <v>0</v>
      </c>
      <c r="Y76" s="190">
        <f t="shared" si="59"/>
        <v>0</v>
      </c>
    </row>
    <row r="77" spans="1:25" ht="15.75" x14ac:dyDescent="0.25">
      <c r="B77" s="197" t="s">
        <v>23</v>
      </c>
      <c r="C77" s="189">
        <v>20</v>
      </c>
      <c r="D77" s="189">
        <v>20</v>
      </c>
      <c r="E77" s="189">
        <v>20</v>
      </c>
      <c r="F77" s="3" t="s">
        <v>71</v>
      </c>
      <c r="G77" s="102">
        <v>20</v>
      </c>
      <c r="H77" s="102">
        <v>20</v>
      </c>
      <c r="I77" s="103">
        <v>20</v>
      </c>
      <c r="J77" s="190">
        <v>23.5</v>
      </c>
      <c r="K77" s="190">
        <f t="shared" si="48"/>
        <v>4.7</v>
      </c>
      <c r="L77" s="190">
        <f t="shared" si="49"/>
        <v>4.7</v>
      </c>
      <c r="M77" s="190">
        <f t="shared" si="50"/>
        <v>4.7</v>
      </c>
      <c r="N77" s="190">
        <v>30.9</v>
      </c>
      <c r="O77" s="190">
        <f t="shared" si="51"/>
        <v>6.18</v>
      </c>
      <c r="P77" s="190">
        <f t="shared" si="52"/>
        <v>6.18</v>
      </c>
      <c r="Q77" s="190">
        <f t="shared" si="53"/>
        <v>6.18</v>
      </c>
      <c r="R77" s="190">
        <v>0</v>
      </c>
      <c r="S77" s="190">
        <f t="shared" si="54"/>
        <v>0</v>
      </c>
      <c r="T77" s="190">
        <f t="shared" si="55"/>
        <v>0</v>
      </c>
      <c r="U77" s="190">
        <f t="shared" si="56"/>
        <v>0</v>
      </c>
      <c r="V77" s="190">
        <v>380</v>
      </c>
      <c r="W77" s="190">
        <f t="shared" si="57"/>
        <v>76</v>
      </c>
      <c r="X77" s="190">
        <f t="shared" si="58"/>
        <v>76</v>
      </c>
      <c r="Y77" s="190">
        <f t="shared" si="59"/>
        <v>76</v>
      </c>
    </row>
    <row r="78" spans="1:25" ht="15.75" x14ac:dyDescent="0.25">
      <c r="B78" s="192" t="s">
        <v>12</v>
      </c>
      <c r="C78" s="193">
        <v>20</v>
      </c>
      <c r="D78" s="193">
        <v>20</v>
      </c>
      <c r="E78" s="193">
        <v>20</v>
      </c>
      <c r="F78" s="3" t="s">
        <v>12</v>
      </c>
      <c r="G78" s="193">
        <v>20</v>
      </c>
      <c r="H78" s="193">
        <v>20</v>
      </c>
      <c r="I78" s="193">
        <v>20</v>
      </c>
      <c r="J78" s="190">
        <v>1.3</v>
      </c>
      <c r="K78" s="190">
        <f t="shared" si="48"/>
        <v>0.26</v>
      </c>
      <c r="L78" s="190">
        <f t="shared" si="49"/>
        <v>0.26</v>
      </c>
      <c r="M78" s="190">
        <f t="shared" si="50"/>
        <v>0.26</v>
      </c>
      <c r="N78" s="190">
        <v>72.5</v>
      </c>
      <c r="O78" s="190">
        <f t="shared" si="51"/>
        <v>14.5</v>
      </c>
      <c r="P78" s="190">
        <f t="shared" si="52"/>
        <v>14.5</v>
      </c>
      <c r="Q78" s="190">
        <f t="shared" si="53"/>
        <v>14.5</v>
      </c>
      <c r="R78" s="190">
        <v>0.9</v>
      </c>
      <c r="S78" s="190">
        <f t="shared" si="54"/>
        <v>0.18</v>
      </c>
      <c r="T78" s="190">
        <f t="shared" si="55"/>
        <v>0.18</v>
      </c>
      <c r="U78" s="190">
        <f t="shared" si="56"/>
        <v>0.18</v>
      </c>
      <c r="V78" s="190">
        <v>661</v>
      </c>
      <c r="W78" s="190">
        <f t="shared" si="57"/>
        <v>132.19999999999999</v>
      </c>
      <c r="X78" s="190">
        <f t="shared" si="58"/>
        <v>132.19999999999999</v>
      </c>
      <c r="Y78" s="190">
        <f t="shared" si="59"/>
        <v>132.19999999999999</v>
      </c>
    </row>
    <row r="79" spans="1:25" ht="15.75" x14ac:dyDescent="0.25">
      <c r="B79" s="11" t="s">
        <v>111</v>
      </c>
      <c r="C79" s="193">
        <v>200</v>
      </c>
      <c r="D79" s="193">
        <v>200</v>
      </c>
      <c r="E79" s="193">
        <v>200</v>
      </c>
      <c r="F79" s="11" t="s">
        <v>103</v>
      </c>
      <c r="G79" s="193">
        <v>200</v>
      </c>
      <c r="H79" s="193">
        <v>200</v>
      </c>
      <c r="I79" s="80">
        <v>200</v>
      </c>
      <c r="J79" s="190">
        <v>0.5</v>
      </c>
      <c r="K79" s="190">
        <f t="shared" si="48"/>
        <v>1</v>
      </c>
      <c r="L79" s="190">
        <f t="shared" si="49"/>
        <v>1</v>
      </c>
      <c r="M79" s="190">
        <f t="shared" si="50"/>
        <v>1</v>
      </c>
      <c r="N79" s="190">
        <v>0.1</v>
      </c>
      <c r="O79" s="190">
        <f t="shared" si="51"/>
        <v>0.2</v>
      </c>
      <c r="P79" s="190">
        <f t="shared" si="52"/>
        <v>0.2</v>
      </c>
      <c r="Q79" s="190">
        <f t="shared" si="53"/>
        <v>0.2</v>
      </c>
      <c r="R79" s="190">
        <v>10.1</v>
      </c>
      <c r="S79" s="190">
        <f t="shared" si="54"/>
        <v>20.2</v>
      </c>
      <c r="T79" s="190">
        <f t="shared" si="55"/>
        <v>20.2</v>
      </c>
      <c r="U79" s="190">
        <f t="shared" si="56"/>
        <v>20.2</v>
      </c>
      <c r="V79" s="190">
        <v>46</v>
      </c>
      <c r="W79" s="190">
        <f t="shared" si="57"/>
        <v>92</v>
      </c>
      <c r="X79" s="190">
        <f t="shared" si="58"/>
        <v>92</v>
      </c>
      <c r="Y79" s="27">
        <f t="shared" si="59"/>
        <v>92</v>
      </c>
    </row>
    <row r="80" spans="1:25" ht="31.5" x14ac:dyDescent="0.25">
      <c r="B80" s="12" t="s">
        <v>14</v>
      </c>
      <c r="C80" s="193">
        <v>20</v>
      </c>
      <c r="D80" s="193">
        <v>35</v>
      </c>
      <c r="E80" s="193">
        <v>40</v>
      </c>
      <c r="F80" s="31" t="s">
        <v>14</v>
      </c>
      <c r="G80" s="102">
        <v>20</v>
      </c>
      <c r="H80" s="102">
        <v>35</v>
      </c>
      <c r="I80" s="103">
        <v>40</v>
      </c>
      <c r="J80" s="190">
        <v>6.5</v>
      </c>
      <c r="K80" s="187">
        <f t="shared" si="48"/>
        <v>1.3</v>
      </c>
      <c r="L80" s="187">
        <f t="shared" si="49"/>
        <v>2.2749999999999999</v>
      </c>
      <c r="M80" s="187">
        <f t="shared" si="50"/>
        <v>2.6</v>
      </c>
      <c r="N80" s="187">
        <v>1</v>
      </c>
      <c r="O80" s="187">
        <f t="shared" si="51"/>
        <v>0.2</v>
      </c>
      <c r="P80" s="187">
        <f t="shared" si="52"/>
        <v>0.35</v>
      </c>
      <c r="Q80" s="187">
        <f t="shared" si="53"/>
        <v>0.4</v>
      </c>
      <c r="R80" s="187">
        <v>40.1</v>
      </c>
      <c r="S80" s="187">
        <f t="shared" si="54"/>
        <v>8.02</v>
      </c>
      <c r="T80" s="187">
        <f t="shared" si="55"/>
        <v>14.035</v>
      </c>
      <c r="U80" s="187">
        <f t="shared" si="56"/>
        <v>16.04</v>
      </c>
      <c r="V80" s="187">
        <v>190</v>
      </c>
      <c r="W80" s="187">
        <f t="shared" si="57"/>
        <v>38</v>
      </c>
      <c r="X80" s="187">
        <f t="shared" si="58"/>
        <v>66.5</v>
      </c>
      <c r="Y80" s="187">
        <f t="shared" si="59"/>
        <v>76</v>
      </c>
    </row>
    <row r="81" spans="2:25" ht="18.75" x14ac:dyDescent="0.25">
      <c r="B81" s="3"/>
      <c r="C81" s="3"/>
      <c r="D81" s="3"/>
      <c r="E81" s="3"/>
      <c r="F81" s="3"/>
      <c r="G81" s="3"/>
      <c r="H81" s="3"/>
      <c r="I81" s="95"/>
      <c r="J81" s="190"/>
      <c r="K81" s="117">
        <f>SUM(K66:K80)</f>
        <v>48.903000000000006</v>
      </c>
      <c r="L81" s="117">
        <f>SUM(L66:L80)</f>
        <v>50.825000000000003</v>
      </c>
      <c r="M81" s="117">
        <f>SUM(M66:M80)</f>
        <v>51.150000000000006</v>
      </c>
      <c r="N81" s="117"/>
      <c r="O81" s="117">
        <f>SUM(O66:O80)</f>
        <v>42.012000000000008</v>
      </c>
      <c r="P81" s="117">
        <f>SUM(P66:P80)</f>
        <v>47.682000000000009</v>
      </c>
      <c r="Q81" s="117">
        <f>SUM(Q66:Q80)</f>
        <v>47.732000000000006</v>
      </c>
      <c r="R81" s="117"/>
      <c r="S81" s="117">
        <f>SUM(S66:S80)</f>
        <v>50.206999999999994</v>
      </c>
      <c r="T81" s="117">
        <f>SUM(T66:T80)</f>
        <v>61.250999999999991</v>
      </c>
      <c r="U81" s="117">
        <f>SUM(U66:U80)</f>
        <v>63.255999999999993</v>
      </c>
      <c r="V81" s="117"/>
      <c r="W81" s="117">
        <f>SUM(W66:W80)</f>
        <v>606.84999999999991</v>
      </c>
      <c r="X81" s="117">
        <f>SUM(X66:X80)</f>
        <v>709.33999999999992</v>
      </c>
      <c r="Y81" s="117">
        <f>SUM(Y66:Y80)</f>
        <v>718.83999999999992</v>
      </c>
    </row>
    <row r="82" spans="2:25" ht="15.75" x14ac:dyDescent="0.25">
      <c r="B82" s="3" t="s">
        <v>31</v>
      </c>
      <c r="C82" s="3"/>
      <c r="D82" s="3"/>
      <c r="E82" s="3"/>
      <c r="F82" s="3"/>
      <c r="G82" s="3"/>
      <c r="H82" s="3"/>
      <c r="I82" s="95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27"/>
    </row>
    <row r="83" spans="2:25" ht="18.75" customHeight="1" x14ac:dyDescent="0.25">
      <c r="B83" s="220" t="s">
        <v>76</v>
      </c>
      <c r="C83" s="219" t="s">
        <v>73</v>
      </c>
      <c r="D83" s="219" t="s">
        <v>74</v>
      </c>
      <c r="E83" s="219" t="s">
        <v>75</v>
      </c>
      <c r="F83" s="11" t="s">
        <v>72</v>
      </c>
      <c r="G83" s="104">
        <v>37</v>
      </c>
      <c r="H83" s="104">
        <v>56</v>
      </c>
      <c r="I83" s="105">
        <v>74</v>
      </c>
      <c r="J83" s="190">
        <v>67.7</v>
      </c>
      <c r="K83" s="190">
        <f t="shared" ref="K83:K113" si="60">G83*J83/100</f>
        <v>25.048999999999999</v>
      </c>
      <c r="L83" s="190">
        <f t="shared" ref="L83:L113" si="61">H83*J83/100</f>
        <v>37.912000000000006</v>
      </c>
      <c r="M83" s="190">
        <f t="shared" ref="M83:M113" si="62">I83*J83/100</f>
        <v>50.097999999999999</v>
      </c>
      <c r="N83" s="190">
        <v>18.899999999999999</v>
      </c>
      <c r="O83" s="190">
        <f t="shared" ref="O83:O113" si="63">G83*N83/100</f>
        <v>6.9929999999999994</v>
      </c>
      <c r="P83" s="190">
        <f t="shared" ref="P83:P113" si="64">H83*N83/100</f>
        <v>10.583999999999998</v>
      </c>
      <c r="Q83" s="190">
        <f t="shared" ref="Q83:Q113" si="65">I83*N83/100</f>
        <v>13.985999999999999</v>
      </c>
      <c r="R83" s="190">
        <v>12.4</v>
      </c>
      <c r="S83" s="190">
        <f t="shared" ref="S83:S113" si="66">G83*R83/100</f>
        <v>4.5880000000000001</v>
      </c>
      <c r="T83" s="190">
        <f t="shared" ref="T83:T113" si="67">H83*R83/100</f>
        <v>6.944</v>
      </c>
      <c r="U83" s="190">
        <f t="shared" ref="U83:U113" si="68">I83*R83/100</f>
        <v>9.1760000000000002</v>
      </c>
      <c r="V83" s="190">
        <v>187</v>
      </c>
      <c r="W83" s="190">
        <f t="shared" ref="W83:W113" si="69">G83*V83/100</f>
        <v>69.19</v>
      </c>
      <c r="X83" s="190">
        <f>(H83*V83)/100</f>
        <v>104.72</v>
      </c>
      <c r="Y83" s="190">
        <f>(I83*V83)/100</f>
        <v>138.38</v>
      </c>
    </row>
    <row r="84" spans="2:25" ht="31.5" x14ac:dyDescent="0.25">
      <c r="B84" s="220"/>
      <c r="C84" s="219"/>
      <c r="D84" s="219"/>
      <c r="E84" s="219"/>
      <c r="F84" s="12" t="s">
        <v>47</v>
      </c>
      <c r="G84" s="102">
        <v>9</v>
      </c>
      <c r="H84" s="102">
        <v>14</v>
      </c>
      <c r="I84" s="103">
        <v>10</v>
      </c>
      <c r="J84" s="190">
        <v>11.1</v>
      </c>
      <c r="K84" s="190">
        <f t="shared" si="60"/>
        <v>0.99899999999999989</v>
      </c>
      <c r="L84" s="190">
        <f t="shared" si="61"/>
        <v>1.554</v>
      </c>
      <c r="M84" s="190">
        <f t="shared" si="62"/>
        <v>1.1100000000000001</v>
      </c>
      <c r="N84" s="190">
        <v>1.5</v>
      </c>
      <c r="O84" s="190">
        <f t="shared" si="63"/>
        <v>0.13500000000000001</v>
      </c>
      <c r="P84" s="190">
        <f t="shared" si="64"/>
        <v>0.21</v>
      </c>
      <c r="Q84" s="190">
        <f t="shared" si="65"/>
        <v>0.15</v>
      </c>
      <c r="R84" s="190">
        <v>67.8</v>
      </c>
      <c r="S84" s="190">
        <f t="shared" si="66"/>
        <v>6.1019999999999994</v>
      </c>
      <c r="T84" s="190">
        <f t="shared" si="67"/>
        <v>9.4919999999999991</v>
      </c>
      <c r="U84" s="190">
        <f t="shared" si="68"/>
        <v>6.78</v>
      </c>
      <c r="V84" s="190">
        <v>329</v>
      </c>
      <c r="W84" s="190">
        <f t="shared" si="69"/>
        <v>29.61</v>
      </c>
      <c r="X84" s="190">
        <f t="shared" ref="X84:X113" si="70">H84*V84/100</f>
        <v>46.06</v>
      </c>
      <c r="Y84" s="190">
        <f t="shared" ref="Y84:Y109" si="71">I84*V84/100</f>
        <v>32.9</v>
      </c>
    </row>
    <row r="85" spans="2:25" ht="15.75" x14ac:dyDescent="0.25">
      <c r="B85" s="220"/>
      <c r="C85" s="219"/>
      <c r="D85" s="219"/>
      <c r="E85" s="219"/>
      <c r="F85" s="3" t="s">
        <v>58</v>
      </c>
      <c r="G85" s="102">
        <v>12</v>
      </c>
      <c r="H85" s="102">
        <v>17</v>
      </c>
      <c r="I85" s="103">
        <v>24</v>
      </c>
      <c r="J85" s="190">
        <v>7</v>
      </c>
      <c r="K85" s="190">
        <f t="shared" si="60"/>
        <v>0.84</v>
      </c>
      <c r="L85" s="190">
        <f t="shared" si="61"/>
        <v>1.19</v>
      </c>
      <c r="M85" s="190">
        <f t="shared" si="62"/>
        <v>1.68</v>
      </c>
      <c r="N85" s="190">
        <v>7.9</v>
      </c>
      <c r="O85" s="190">
        <f t="shared" si="63"/>
        <v>0.94800000000000006</v>
      </c>
      <c r="P85" s="190">
        <f t="shared" si="64"/>
        <v>1.3430000000000002</v>
      </c>
      <c r="Q85" s="190">
        <f t="shared" si="65"/>
        <v>1.8960000000000001</v>
      </c>
      <c r="R85" s="190">
        <v>9.5</v>
      </c>
      <c r="S85" s="190">
        <f t="shared" si="66"/>
        <v>1.1399999999999999</v>
      </c>
      <c r="T85" s="190">
        <f t="shared" si="67"/>
        <v>1.615</v>
      </c>
      <c r="U85" s="190">
        <f t="shared" si="68"/>
        <v>2.2799999999999998</v>
      </c>
      <c r="V85" s="190">
        <v>135</v>
      </c>
      <c r="W85" s="190">
        <f t="shared" si="69"/>
        <v>16.2</v>
      </c>
      <c r="X85" s="190">
        <f t="shared" si="70"/>
        <v>22.95</v>
      </c>
      <c r="Y85" s="190">
        <f t="shared" si="71"/>
        <v>32.4</v>
      </c>
    </row>
    <row r="86" spans="2:25" ht="15.75" x14ac:dyDescent="0.25">
      <c r="B86" s="220"/>
      <c r="C86" s="219"/>
      <c r="D86" s="219"/>
      <c r="E86" s="219"/>
      <c r="F86" s="3" t="s">
        <v>34</v>
      </c>
      <c r="G86" s="102">
        <v>5</v>
      </c>
      <c r="H86" s="102">
        <v>8</v>
      </c>
      <c r="I86" s="103">
        <v>10</v>
      </c>
      <c r="J86" s="190">
        <v>12.2</v>
      </c>
      <c r="K86" s="190">
        <f t="shared" si="60"/>
        <v>0.61</v>
      </c>
      <c r="L86" s="190">
        <f t="shared" si="61"/>
        <v>0.97599999999999998</v>
      </c>
      <c r="M86" s="190">
        <f t="shared" si="62"/>
        <v>1.22</v>
      </c>
      <c r="N86" s="190">
        <v>1.5</v>
      </c>
      <c r="O86" s="190">
        <f t="shared" si="63"/>
        <v>7.4999999999999997E-2</v>
      </c>
      <c r="P86" s="190">
        <f t="shared" si="64"/>
        <v>0.12</v>
      </c>
      <c r="Q86" s="190">
        <f t="shared" si="65"/>
        <v>0.15</v>
      </c>
      <c r="R86" s="190">
        <v>76.5</v>
      </c>
      <c r="S86" s="190">
        <f t="shared" si="66"/>
        <v>3.8250000000000002</v>
      </c>
      <c r="T86" s="190">
        <f t="shared" si="67"/>
        <v>6.12</v>
      </c>
      <c r="U86" s="190">
        <f t="shared" si="68"/>
        <v>7.65</v>
      </c>
      <c r="V86" s="190">
        <v>368</v>
      </c>
      <c r="W86" s="190">
        <f t="shared" si="69"/>
        <v>18.399999999999999</v>
      </c>
      <c r="X86" s="190">
        <f t="shared" si="70"/>
        <v>29.44</v>
      </c>
      <c r="Y86" s="190">
        <f t="shared" si="71"/>
        <v>36.799999999999997</v>
      </c>
    </row>
    <row r="87" spans="2:25" ht="15.75" x14ac:dyDescent="0.25">
      <c r="B87" s="220"/>
      <c r="C87" s="219"/>
      <c r="D87" s="219"/>
      <c r="E87" s="219"/>
      <c r="F87" s="3" t="s">
        <v>35</v>
      </c>
      <c r="G87" s="193">
        <v>3</v>
      </c>
      <c r="H87" s="193">
        <v>5</v>
      </c>
      <c r="I87" s="80">
        <v>6</v>
      </c>
      <c r="J87" s="190">
        <v>0</v>
      </c>
      <c r="K87" s="190">
        <f t="shared" si="60"/>
        <v>0</v>
      </c>
      <c r="L87" s="190">
        <f t="shared" si="61"/>
        <v>0</v>
      </c>
      <c r="M87" s="190">
        <f t="shared" si="62"/>
        <v>0</v>
      </c>
      <c r="N87" s="190">
        <v>99.9</v>
      </c>
      <c r="O87" s="190">
        <f t="shared" si="63"/>
        <v>2.9970000000000003</v>
      </c>
      <c r="P87" s="190">
        <f t="shared" si="64"/>
        <v>4.9950000000000001</v>
      </c>
      <c r="Q87" s="190">
        <f t="shared" si="65"/>
        <v>5.9940000000000007</v>
      </c>
      <c r="R87" s="190">
        <v>0</v>
      </c>
      <c r="S87" s="190">
        <f t="shared" si="66"/>
        <v>0</v>
      </c>
      <c r="T87" s="190">
        <f t="shared" si="67"/>
        <v>0</v>
      </c>
      <c r="U87" s="190">
        <f t="shared" si="68"/>
        <v>0</v>
      </c>
      <c r="V87" s="190">
        <v>899</v>
      </c>
      <c r="W87" s="190">
        <f t="shared" si="69"/>
        <v>26.97</v>
      </c>
      <c r="X87" s="190">
        <f t="shared" si="70"/>
        <v>44.95</v>
      </c>
      <c r="Y87" s="190">
        <f t="shared" si="71"/>
        <v>53.94</v>
      </c>
    </row>
    <row r="88" spans="2:25" ht="15.75" x14ac:dyDescent="0.25">
      <c r="B88" s="220"/>
      <c r="C88" s="219"/>
      <c r="D88" s="219"/>
      <c r="E88" s="219"/>
      <c r="F88" s="3" t="s">
        <v>10</v>
      </c>
      <c r="G88" s="193">
        <v>1</v>
      </c>
      <c r="H88" s="193">
        <v>1</v>
      </c>
      <c r="I88" s="80">
        <v>1</v>
      </c>
      <c r="J88" s="190">
        <v>0</v>
      </c>
      <c r="K88" s="190">
        <f t="shared" si="60"/>
        <v>0</v>
      </c>
      <c r="L88" s="190">
        <f t="shared" si="61"/>
        <v>0</v>
      </c>
      <c r="M88" s="190">
        <f t="shared" si="62"/>
        <v>0</v>
      </c>
      <c r="N88" s="190">
        <v>0</v>
      </c>
      <c r="O88" s="190">
        <f t="shared" si="63"/>
        <v>0</v>
      </c>
      <c r="P88" s="190">
        <f t="shared" si="64"/>
        <v>0</v>
      </c>
      <c r="Q88" s="190">
        <f t="shared" si="65"/>
        <v>0</v>
      </c>
      <c r="R88" s="190">
        <v>0</v>
      </c>
      <c r="S88" s="190">
        <f t="shared" si="66"/>
        <v>0</v>
      </c>
      <c r="T88" s="190">
        <f t="shared" si="67"/>
        <v>0</v>
      </c>
      <c r="U88" s="190">
        <f t="shared" si="68"/>
        <v>0</v>
      </c>
      <c r="V88" s="190">
        <v>0</v>
      </c>
      <c r="W88" s="190">
        <f t="shared" si="69"/>
        <v>0</v>
      </c>
      <c r="X88" s="190">
        <f t="shared" si="70"/>
        <v>0</v>
      </c>
      <c r="Y88" s="190">
        <f t="shared" si="71"/>
        <v>0</v>
      </c>
    </row>
    <row r="89" spans="2:25" ht="20.25" customHeight="1" x14ac:dyDescent="0.25">
      <c r="B89" s="220" t="s">
        <v>66</v>
      </c>
      <c r="C89" s="222">
        <v>20</v>
      </c>
      <c r="D89" s="222">
        <v>20</v>
      </c>
      <c r="E89" s="222">
        <v>20</v>
      </c>
      <c r="F89" s="3" t="s">
        <v>63</v>
      </c>
      <c r="G89" s="4">
        <v>20</v>
      </c>
      <c r="H89" s="4">
        <v>20</v>
      </c>
      <c r="I89" s="4">
        <v>20</v>
      </c>
      <c r="J89" s="190">
        <v>2</v>
      </c>
      <c r="K89" s="190">
        <f t="shared" si="60"/>
        <v>0.4</v>
      </c>
      <c r="L89" s="190">
        <f t="shared" si="61"/>
        <v>0.4</v>
      </c>
      <c r="M89" s="190">
        <f t="shared" si="62"/>
        <v>0.4</v>
      </c>
      <c r="N89" s="190">
        <v>0.1</v>
      </c>
      <c r="O89" s="190">
        <f t="shared" si="63"/>
        <v>0.02</v>
      </c>
      <c r="P89" s="190">
        <f t="shared" si="64"/>
        <v>0.02</v>
      </c>
      <c r="Q89" s="190">
        <f t="shared" si="65"/>
        <v>0.02</v>
      </c>
      <c r="R89" s="190">
        <v>1.2</v>
      </c>
      <c r="S89" s="190">
        <f t="shared" si="66"/>
        <v>0.24</v>
      </c>
      <c r="T89" s="190">
        <f t="shared" si="67"/>
        <v>0.24</v>
      </c>
      <c r="U89" s="190">
        <f t="shared" si="68"/>
        <v>0.24</v>
      </c>
      <c r="V89" s="190">
        <v>13</v>
      </c>
      <c r="W89" s="190">
        <f t="shared" si="69"/>
        <v>2.6</v>
      </c>
      <c r="X89" s="190">
        <f t="shared" si="70"/>
        <v>2.6</v>
      </c>
      <c r="Y89" s="190">
        <f t="shared" si="71"/>
        <v>2.6</v>
      </c>
    </row>
    <row r="90" spans="2:25" ht="15.75" x14ac:dyDescent="0.25">
      <c r="B90" s="220"/>
      <c r="C90" s="209"/>
      <c r="D90" s="209"/>
      <c r="E90" s="209"/>
      <c r="F90" s="3" t="s">
        <v>35</v>
      </c>
      <c r="G90" s="4">
        <v>4</v>
      </c>
      <c r="H90" s="4">
        <v>4</v>
      </c>
      <c r="I90" s="4">
        <v>4</v>
      </c>
      <c r="J90" s="190">
        <v>0</v>
      </c>
      <c r="K90" s="190">
        <f t="shared" si="60"/>
        <v>0</v>
      </c>
      <c r="L90" s="190">
        <f t="shared" si="61"/>
        <v>0</v>
      </c>
      <c r="M90" s="190">
        <f t="shared" si="62"/>
        <v>0</v>
      </c>
      <c r="N90" s="190">
        <v>99.9</v>
      </c>
      <c r="O90" s="190">
        <f t="shared" si="63"/>
        <v>3.9960000000000004</v>
      </c>
      <c r="P90" s="190">
        <f t="shared" si="64"/>
        <v>3.9960000000000004</v>
      </c>
      <c r="Q90" s="190">
        <f t="shared" si="65"/>
        <v>3.9960000000000004</v>
      </c>
      <c r="R90" s="190">
        <v>0</v>
      </c>
      <c r="S90" s="190">
        <f t="shared" si="66"/>
        <v>0</v>
      </c>
      <c r="T90" s="190">
        <f t="shared" si="67"/>
        <v>0</v>
      </c>
      <c r="U90" s="190">
        <f t="shared" si="68"/>
        <v>0</v>
      </c>
      <c r="V90" s="190">
        <v>899</v>
      </c>
      <c r="W90" s="190">
        <f t="shared" si="69"/>
        <v>35.96</v>
      </c>
      <c r="X90" s="190">
        <f t="shared" si="70"/>
        <v>35.96</v>
      </c>
      <c r="Y90" s="190">
        <f t="shared" si="71"/>
        <v>35.96</v>
      </c>
    </row>
    <row r="91" spans="2:25" ht="15.75" x14ac:dyDescent="0.25">
      <c r="B91" s="220"/>
      <c r="C91" s="209"/>
      <c r="D91" s="209"/>
      <c r="E91" s="209"/>
      <c r="F91" s="3" t="s">
        <v>64</v>
      </c>
      <c r="G91" s="4">
        <v>10</v>
      </c>
      <c r="H91" s="4">
        <v>10</v>
      </c>
      <c r="I91" s="4">
        <v>10</v>
      </c>
      <c r="J91" s="190">
        <v>11.1</v>
      </c>
      <c r="K91" s="190">
        <f t="shared" si="60"/>
        <v>1.1100000000000001</v>
      </c>
      <c r="L91" s="190">
        <f t="shared" si="61"/>
        <v>1.1100000000000001</v>
      </c>
      <c r="M91" s="190">
        <f t="shared" si="62"/>
        <v>1.1100000000000001</v>
      </c>
      <c r="N91" s="190">
        <v>1.5</v>
      </c>
      <c r="O91" s="190">
        <f t="shared" si="63"/>
        <v>0.15</v>
      </c>
      <c r="P91" s="190">
        <f t="shared" si="64"/>
        <v>0.15</v>
      </c>
      <c r="Q91" s="190">
        <f t="shared" si="65"/>
        <v>0.15</v>
      </c>
      <c r="R91" s="190">
        <v>67.8</v>
      </c>
      <c r="S91" s="190">
        <f t="shared" si="66"/>
        <v>6.78</v>
      </c>
      <c r="T91" s="190">
        <f t="shared" si="67"/>
        <v>6.78</v>
      </c>
      <c r="U91" s="190">
        <f t="shared" si="68"/>
        <v>6.78</v>
      </c>
      <c r="V91" s="190">
        <v>329</v>
      </c>
      <c r="W91" s="190">
        <f t="shared" si="69"/>
        <v>32.9</v>
      </c>
      <c r="X91" s="190">
        <f t="shared" si="70"/>
        <v>32.9</v>
      </c>
      <c r="Y91" s="190">
        <f t="shared" si="71"/>
        <v>32.9</v>
      </c>
    </row>
    <row r="92" spans="2:25" ht="15.75" x14ac:dyDescent="0.25">
      <c r="B92" s="220"/>
      <c r="C92" s="209"/>
      <c r="D92" s="209"/>
      <c r="E92" s="209"/>
      <c r="F92" s="3" t="s">
        <v>65</v>
      </c>
      <c r="G92" s="4">
        <v>20</v>
      </c>
      <c r="H92" s="4">
        <v>20</v>
      </c>
      <c r="I92" s="4">
        <v>20</v>
      </c>
      <c r="J92" s="190">
        <v>3.6</v>
      </c>
      <c r="K92" s="190">
        <f t="shared" si="60"/>
        <v>0.72</v>
      </c>
      <c r="L92" s="190">
        <f t="shared" si="61"/>
        <v>0.72</v>
      </c>
      <c r="M92" s="190">
        <f t="shared" si="62"/>
        <v>0.72</v>
      </c>
      <c r="N92" s="190">
        <v>0</v>
      </c>
      <c r="O92" s="190">
        <f t="shared" si="63"/>
        <v>0</v>
      </c>
      <c r="P92" s="190">
        <f t="shared" si="64"/>
        <v>0</v>
      </c>
      <c r="Q92" s="190">
        <f t="shared" si="65"/>
        <v>0</v>
      </c>
      <c r="R92" s="190">
        <v>11.8</v>
      </c>
      <c r="S92" s="190">
        <f t="shared" si="66"/>
        <v>2.36</v>
      </c>
      <c r="T92" s="190">
        <f t="shared" si="67"/>
        <v>2.36</v>
      </c>
      <c r="U92" s="190">
        <f t="shared" si="68"/>
        <v>2.36</v>
      </c>
      <c r="V92" s="190">
        <v>63</v>
      </c>
      <c r="W92" s="190">
        <f t="shared" si="69"/>
        <v>12.6</v>
      </c>
      <c r="X92" s="190">
        <f t="shared" si="70"/>
        <v>12.6</v>
      </c>
      <c r="Y92" s="190">
        <f t="shared" si="71"/>
        <v>12.6</v>
      </c>
    </row>
    <row r="93" spans="2:25" ht="15.75" x14ac:dyDescent="0.25">
      <c r="B93" s="220"/>
      <c r="C93" s="209"/>
      <c r="D93" s="209"/>
      <c r="E93" s="209"/>
      <c r="F93" s="3" t="s">
        <v>16</v>
      </c>
      <c r="G93" s="4">
        <v>16</v>
      </c>
      <c r="H93" s="4">
        <v>16</v>
      </c>
      <c r="I93" s="4">
        <v>16</v>
      </c>
      <c r="J93" s="190">
        <v>1.3</v>
      </c>
      <c r="K93" s="190">
        <f t="shared" si="60"/>
        <v>0.20800000000000002</v>
      </c>
      <c r="L93" s="190">
        <f t="shared" si="61"/>
        <v>0.20800000000000002</v>
      </c>
      <c r="M93" s="190">
        <f t="shared" si="62"/>
        <v>0.20800000000000002</v>
      </c>
      <c r="N93" s="190">
        <v>0.1</v>
      </c>
      <c r="O93" s="190">
        <f t="shared" si="63"/>
        <v>1.6E-2</v>
      </c>
      <c r="P93" s="190">
        <f t="shared" si="64"/>
        <v>1.6E-2</v>
      </c>
      <c r="Q93" s="190">
        <f t="shared" si="65"/>
        <v>1.6E-2</v>
      </c>
      <c r="R93" s="190">
        <v>7</v>
      </c>
      <c r="S93" s="190">
        <f t="shared" si="66"/>
        <v>1.1200000000000001</v>
      </c>
      <c r="T93" s="190">
        <f t="shared" si="67"/>
        <v>1.1200000000000001</v>
      </c>
      <c r="U93" s="190">
        <f t="shared" si="68"/>
        <v>1.1200000000000001</v>
      </c>
      <c r="V93" s="190">
        <v>33</v>
      </c>
      <c r="W93" s="190">
        <f t="shared" si="69"/>
        <v>5.28</v>
      </c>
      <c r="X93" s="190">
        <f t="shared" si="70"/>
        <v>5.28</v>
      </c>
      <c r="Y93" s="190">
        <f t="shared" si="71"/>
        <v>5.28</v>
      </c>
    </row>
    <row r="94" spans="2:25" ht="15.75" x14ac:dyDescent="0.25">
      <c r="B94" s="220"/>
      <c r="C94" s="209"/>
      <c r="D94" s="209"/>
      <c r="E94" s="209"/>
      <c r="F94" s="3" t="s">
        <v>11</v>
      </c>
      <c r="G94" s="4">
        <v>4</v>
      </c>
      <c r="H94" s="4">
        <v>4</v>
      </c>
      <c r="I94" s="4">
        <v>4</v>
      </c>
      <c r="J94" s="190">
        <v>1.7</v>
      </c>
      <c r="K94" s="190">
        <f t="shared" si="60"/>
        <v>6.8000000000000005E-2</v>
      </c>
      <c r="L94" s="190">
        <f t="shared" si="61"/>
        <v>6.8000000000000005E-2</v>
      </c>
      <c r="M94" s="190">
        <f t="shared" si="62"/>
        <v>6.8000000000000005E-2</v>
      </c>
      <c r="N94" s="190">
        <v>0</v>
      </c>
      <c r="O94" s="190">
        <f t="shared" si="63"/>
        <v>0</v>
      </c>
      <c r="P94" s="190">
        <f t="shared" si="64"/>
        <v>0</v>
      </c>
      <c r="Q94" s="190">
        <f t="shared" si="65"/>
        <v>0</v>
      </c>
      <c r="R94" s="190">
        <v>9.5</v>
      </c>
      <c r="S94" s="190">
        <f t="shared" si="66"/>
        <v>0.38</v>
      </c>
      <c r="T94" s="190">
        <f t="shared" si="67"/>
        <v>0.38</v>
      </c>
      <c r="U94" s="190">
        <f t="shared" si="68"/>
        <v>0.38</v>
      </c>
      <c r="V94" s="190">
        <v>43</v>
      </c>
      <c r="W94" s="190">
        <f t="shared" si="69"/>
        <v>1.72</v>
      </c>
      <c r="X94" s="190">
        <f t="shared" si="70"/>
        <v>1.72</v>
      </c>
      <c r="Y94" s="190">
        <f t="shared" si="71"/>
        <v>1.72</v>
      </c>
    </row>
    <row r="95" spans="2:25" ht="15.75" x14ac:dyDescent="0.25">
      <c r="B95" s="220"/>
      <c r="C95" s="209"/>
      <c r="D95" s="209"/>
      <c r="E95" s="209"/>
      <c r="F95" s="3" t="s">
        <v>19</v>
      </c>
      <c r="G95" s="4">
        <v>3</v>
      </c>
      <c r="H95" s="4">
        <v>3</v>
      </c>
      <c r="I95" s="4">
        <v>3</v>
      </c>
      <c r="J95" s="190">
        <v>0</v>
      </c>
      <c r="K95" s="190">
        <f t="shared" si="60"/>
        <v>0</v>
      </c>
      <c r="L95" s="190">
        <f t="shared" si="61"/>
        <v>0</v>
      </c>
      <c r="M95" s="190">
        <f t="shared" si="62"/>
        <v>0</v>
      </c>
      <c r="N95" s="190">
        <v>0</v>
      </c>
      <c r="O95" s="190">
        <f t="shared" si="63"/>
        <v>0</v>
      </c>
      <c r="P95" s="190">
        <f t="shared" si="64"/>
        <v>0</v>
      </c>
      <c r="Q95" s="190">
        <f t="shared" si="65"/>
        <v>0</v>
      </c>
      <c r="R95" s="190">
        <v>99.8</v>
      </c>
      <c r="S95" s="190">
        <f t="shared" si="66"/>
        <v>2.9939999999999998</v>
      </c>
      <c r="T95" s="190">
        <f t="shared" si="67"/>
        <v>2.9939999999999998</v>
      </c>
      <c r="U95" s="190">
        <f t="shared" si="68"/>
        <v>2.9939999999999998</v>
      </c>
      <c r="V95" s="190">
        <v>374</v>
      </c>
      <c r="W95" s="190">
        <f t="shared" si="69"/>
        <v>11.22</v>
      </c>
      <c r="X95" s="190">
        <f t="shared" si="70"/>
        <v>11.22</v>
      </c>
      <c r="Y95" s="190">
        <f t="shared" si="71"/>
        <v>11.22</v>
      </c>
    </row>
    <row r="96" spans="2:25" ht="15.75" x14ac:dyDescent="0.25">
      <c r="B96" s="220"/>
      <c r="C96" s="210"/>
      <c r="D96" s="210"/>
      <c r="E96" s="210"/>
      <c r="F96" s="3" t="s">
        <v>10</v>
      </c>
      <c r="G96" s="4">
        <v>1</v>
      </c>
      <c r="H96" s="4">
        <v>1</v>
      </c>
      <c r="I96" s="4">
        <v>1</v>
      </c>
      <c r="J96" s="190">
        <v>0</v>
      </c>
      <c r="K96" s="190">
        <f t="shared" si="60"/>
        <v>0</v>
      </c>
      <c r="L96" s="190">
        <f t="shared" si="61"/>
        <v>0</v>
      </c>
      <c r="M96" s="190">
        <f t="shared" si="62"/>
        <v>0</v>
      </c>
      <c r="N96" s="190">
        <v>0</v>
      </c>
      <c r="O96" s="190">
        <f t="shared" si="63"/>
        <v>0</v>
      </c>
      <c r="P96" s="190">
        <f t="shared" si="64"/>
        <v>0</v>
      </c>
      <c r="Q96" s="190">
        <f t="shared" si="65"/>
        <v>0</v>
      </c>
      <c r="R96" s="190">
        <v>0</v>
      </c>
      <c r="S96" s="190">
        <f t="shared" si="66"/>
        <v>0</v>
      </c>
      <c r="T96" s="190">
        <f t="shared" si="67"/>
        <v>0</v>
      </c>
      <c r="U96" s="190">
        <f t="shared" si="68"/>
        <v>0</v>
      </c>
      <c r="V96" s="190">
        <v>0</v>
      </c>
      <c r="W96" s="190">
        <f t="shared" si="69"/>
        <v>0</v>
      </c>
      <c r="X96" s="190">
        <f t="shared" si="70"/>
        <v>0</v>
      </c>
      <c r="Y96" s="190">
        <f t="shared" si="71"/>
        <v>0</v>
      </c>
    </row>
    <row r="97" spans="2:25" ht="15.75" customHeight="1" x14ac:dyDescent="0.25">
      <c r="B97" s="260" t="s">
        <v>67</v>
      </c>
      <c r="C97" s="209">
        <v>100</v>
      </c>
      <c r="D97" s="222">
        <v>130</v>
      </c>
      <c r="E97" s="209">
        <v>150</v>
      </c>
      <c r="F97" s="54" t="s">
        <v>17</v>
      </c>
      <c r="G97" s="189">
        <v>88</v>
      </c>
      <c r="H97" s="189">
        <v>117</v>
      </c>
      <c r="I97" s="199">
        <v>135</v>
      </c>
      <c r="J97" s="190">
        <v>2</v>
      </c>
      <c r="K97" s="190">
        <f t="shared" si="60"/>
        <v>1.76</v>
      </c>
      <c r="L97" s="190">
        <f t="shared" si="61"/>
        <v>2.34</v>
      </c>
      <c r="M97" s="190">
        <f t="shared" si="62"/>
        <v>2.7</v>
      </c>
      <c r="N97" s="190">
        <v>0.1</v>
      </c>
      <c r="O97" s="190">
        <f t="shared" si="63"/>
        <v>8.8000000000000009E-2</v>
      </c>
      <c r="P97" s="190">
        <f t="shared" si="64"/>
        <v>0.11700000000000001</v>
      </c>
      <c r="Q97" s="190">
        <f t="shared" si="65"/>
        <v>0.13500000000000001</v>
      </c>
      <c r="R97" s="190">
        <v>19.7</v>
      </c>
      <c r="S97" s="190">
        <f t="shared" si="66"/>
        <v>17.335999999999999</v>
      </c>
      <c r="T97" s="190">
        <f t="shared" si="67"/>
        <v>23.048999999999999</v>
      </c>
      <c r="U97" s="190">
        <f t="shared" si="68"/>
        <v>26.594999999999999</v>
      </c>
      <c r="V97" s="190">
        <v>83</v>
      </c>
      <c r="W97" s="190">
        <f t="shared" si="69"/>
        <v>73.040000000000006</v>
      </c>
      <c r="X97" s="190">
        <f t="shared" si="70"/>
        <v>97.11</v>
      </c>
      <c r="Y97" s="27">
        <f t="shared" si="71"/>
        <v>112.05</v>
      </c>
    </row>
    <row r="98" spans="2:25" ht="15.75" x14ac:dyDescent="0.25">
      <c r="B98" s="260"/>
      <c r="C98" s="209"/>
      <c r="D98" s="209"/>
      <c r="E98" s="209"/>
      <c r="F98" s="3" t="s">
        <v>58</v>
      </c>
      <c r="G98" s="189">
        <v>15</v>
      </c>
      <c r="H98" s="189">
        <v>20</v>
      </c>
      <c r="I98" s="199">
        <v>23</v>
      </c>
      <c r="J98" s="190">
        <v>7</v>
      </c>
      <c r="K98" s="190">
        <f t="shared" si="60"/>
        <v>1.05</v>
      </c>
      <c r="L98" s="190">
        <f t="shared" si="61"/>
        <v>1.4</v>
      </c>
      <c r="M98" s="190">
        <f t="shared" si="62"/>
        <v>1.61</v>
      </c>
      <c r="N98" s="190">
        <v>7.9</v>
      </c>
      <c r="O98" s="190">
        <f t="shared" si="63"/>
        <v>1.1850000000000001</v>
      </c>
      <c r="P98" s="190">
        <f t="shared" si="64"/>
        <v>1.58</v>
      </c>
      <c r="Q98" s="190">
        <f t="shared" si="65"/>
        <v>1.8170000000000002</v>
      </c>
      <c r="R98" s="190">
        <v>9.5</v>
      </c>
      <c r="S98" s="190">
        <f t="shared" si="66"/>
        <v>1.425</v>
      </c>
      <c r="T98" s="190">
        <f t="shared" si="67"/>
        <v>1.9</v>
      </c>
      <c r="U98" s="190">
        <f t="shared" si="68"/>
        <v>2.1850000000000001</v>
      </c>
      <c r="V98" s="190">
        <v>135</v>
      </c>
      <c r="W98" s="190">
        <f t="shared" si="69"/>
        <v>20.25</v>
      </c>
      <c r="X98" s="190">
        <f t="shared" si="70"/>
        <v>27</v>
      </c>
      <c r="Y98" s="190">
        <f t="shared" si="71"/>
        <v>31.05</v>
      </c>
    </row>
    <row r="99" spans="2:25" ht="15.75" x14ac:dyDescent="0.25">
      <c r="B99" s="260"/>
      <c r="C99" s="209"/>
      <c r="D99" s="209"/>
      <c r="E99" s="209"/>
      <c r="F99" s="54" t="s">
        <v>68</v>
      </c>
      <c r="G99" s="189">
        <v>2</v>
      </c>
      <c r="H99" s="189">
        <v>3</v>
      </c>
      <c r="I99" s="199">
        <v>4</v>
      </c>
      <c r="J99" s="190">
        <v>0.3</v>
      </c>
      <c r="K99" s="190">
        <f t="shared" si="60"/>
        <v>6.0000000000000001E-3</v>
      </c>
      <c r="L99" s="190">
        <f t="shared" si="61"/>
        <v>8.9999999999999993E-3</v>
      </c>
      <c r="M99" s="190">
        <f t="shared" si="62"/>
        <v>1.2E-2</v>
      </c>
      <c r="N99" s="190">
        <v>82</v>
      </c>
      <c r="O99" s="190">
        <f t="shared" si="63"/>
        <v>1.64</v>
      </c>
      <c r="P99" s="190">
        <f t="shared" si="64"/>
        <v>2.46</v>
      </c>
      <c r="Q99" s="190">
        <f t="shared" si="65"/>
        <v>3.28</v>
      </c>
      <c r="R99" s="190">
        <v>1</v>
      </c>
      <c r="S99" s="190">
        <f t="shared" si="66"/>
        <v>0.02</v>
      </c>
      <c r="T99" s="190">
        <f t="shared" si="67"/>
        <v>0.03</v>
      </c>
      <c r="U99" s="190">
        <f t="shared" si="68"/>
        <v>0.04</v>
      </c>
      <c r="V99" s="190">
        <v>749</v>
      </c>
      <c r="W99" s="190">
        <f t="shared" si="69"/>
        <v>14.98</v>
      </c>
      <c r="X99" s="190">
        <f t="shared" si="70"/>
        <v>22.47</v>
      </c>
      <c r="Y99" s="27">
        <f t="shared" si="71"/>
        <v>29.96</v>
      </c>
    </row>
    <row r="100" spans="2:25" ht="15.75" x14ac:dyDescent="0.25">
      <c r="B100" s="263"/>
      <c r="C100" s="209"/>
      <c r="D100" s="209"/>
      <c r="E100" s="209"/>
      <c r="F100" s="51" t="s">
        <v>10</v>
      </c>
      <c r="G100" s="193">
        <v>1</v>
      </c>
      <c r="H100" s="193">
        <v>1</v>
      </c>
      <c r="I100" s="80">
        <v>1</v>
      </c>
      <c r="J100" s="190">
        <v>0</v>
      </c>
      <c r="K100" s="190">
        <f t="shared" si="60"/>
        <v>0</v>
      </c>
      <c r="L100" s="190">
        <f t="shared" si="61"/>
        <v>0</v>
      </c>
      <c r="M100" s="190">
        <f t="shared" si="62"/>
        <v>0</v>
      </c>
      <c r="N100" s="190">
        <v>0</v>
      </c>
      <c r="O100" s="190">
        <f t="shared" si="63"/>
        <v>0</v>
      </c>
      <c r="P100" s="190">
        <f t="shared" si="64"/>
        <v>0</v>
      </c>
      <c r="Q100" s="190">
        <f t="shared" si="65"/>
        <v>0</v>
      </c>
      <c r="R100" s="190">
        <v>0</v>
      </c>
      <c r="S100" s="190">
        <f t="shared" si="66"/>
        <v>0</v>
      </c>
      <c r="T100" s="190">
        <f t="shared" si="67"/>
        <v>0</v>
      </c>
      <c r="U100" s="190">
        <f t="shared" si="68"/>
        <v>0</v>
      </c>
      <c r="V100" s="190">
        <v>0</v>
      </c>
      <c r="W100" s="190">
        <f t="shared" si="69"/>
        <v>0</v>
      </c>
      <c r="X100" s="190">
        <f t="shared" si="70"/>
        <v>0</v>
      </c>
      <c r="Y100" s="190">
        <f t="shared" si="71"/>
        <v>0</v>
      </c>
    </row>
    <row r="101" spans="2:25" ht="16.5" thickBot="1" x14ac:dyDescent="0.3">
      <c r="B101" s="253"/>
      <c r="C101" s="262"/>
      <c r="D101" s="262"/>
      <c r="E101" s="262"/>
      <c r="F101" s="55" t="s">
        <v>12</v>
      </c>
      <c r="G101" s="195">
        <v>5</v>
      </c>
      <c r="H101" s="195">
        <v>5</v>
      </c>
      <c r="I101" s="93">
        <v>5</v>
      </c>
      <c r="J101" s="190">
        <v>1.3</v>
      </c>
      <c r="K101" s="190">
        <f t="shared" si="60"/>
        <v>6.5000000000000002E-2</v>
      </c>
      <c r="L101" s="190">
        <f t="shared" si="61"/>
        <v>6.5000000000000002E-2</v>
      </c>
      <c r="M101" s="190">
        <f t="shared" si="62"/>
        <v>6.5000000000000002E-2</v>
      </c>
      <c r="N101" s="190">
        <v>72.5</v>
      </c>
      <c r="O101" s="190">
        <f t="shared" si="63"/>
        <v>3.625</v>
      </c>
      <c r="P101" s="190">
        <f t="shared" si="64"/>
        <v>3.625</v>
      </c>
      <c r="Q101" s="190">
        <f t="shared" si="65"/>
        <v>3.625</v>
      </c>
      <c r="R101" s="190">
        <v>0.9</v>
      </c>
      <c r="S101" s="190">
        <f t="shared" si="66"/>
        <v>4.4999999999999998E-2</v>
      </c>
      <c r="T101" s="190">
        <f t="shared" si="67"/>
        <v>4.4999999999999998E-2</v>
      </c>
      <c r="U101" s="190">
        <f t="shared" si="68"/>
        <v>4.4999999999999998E-2</v>
      </c>
      <c r="V101" s="190">
        <v>661</v>
      </c>
      <c r="W101" s="190">
        <f t="shared" si="69"/>
        <v>33.049999999999997</v>
      </c>
      <c r="X101" s="190">
        <f t="shared" si="70"/>
        <v>33.049999999999997</v>
      </c>
      <c r="Y101" s="190">
        <f t="shared" si="71"/>
        <v>33.049999999999997</v>
      </c>
    </row>
    <row r="102" spans="2:25" ht="16.5" thickBot="1" x14ac:dyDescent="0.3">
      <c r="B102" s="227" t="s">
        <v>128</v>
      </c>
      <c r="C102" s="222">
        <v>60</v>
      </c>
      <c r="D102" s="222">
        <v>80</v>
      </c>
      <c r="E102" s="266">
        <v>80</v>
      </c>
      <c r="F102" s="170" t="s">
        <v>125</v>
      </c>
      <c r="G102" s="194">
        <v>33</v>
      </c>
      <c r="H102" s="194">
        <v>40</v>
      </c>
      <c r="I102" s="198">
        <v>40</v>
      </c>
      <c r="J102" s="190">
        <v>10.3</v>
      </c>
      <c r="K102" s="190">
        <f t="shared" si="60"/>
        <v>3.3990000000000005</v>
      </c>
      <c r="L102" s="190">
        <f t="shared" si="61"/>
        <v>4.12</v>
      </c>
      <c r="M102" s="190">
        <f t="shared" si="62"/>
        <v>4.12</v>
      </c>
      <c r="N102" s="190">
        <v>0.9</v>
      </c>
      <c r="O102" s="190">
        <f t="shared" si="63"/>
        <v>0.29699999999999999</v>
      </c>
      <c r="P102" s="190">
        <f t="shared" si="64"/>
        <v>0.36</v>
      </c>
      <c r="Q102" s="190">
        <f t="shared" si="65"/>
        <v>0.36</v>
      </c>
      <c r="R102" s="190">
        <v>74.2</v>
      </c>
      <c r="S102" s="190">
        <f t="shared" si="66"/>
        <v>24.486000000000001</v>
      </c>
      <c r="T102" s="190">
        <f t="shared" si="67"/>
        <v>29.68</v>
      </c>
      <c r="U102" s="190">
        <f t="shared" si="68"/>
        <v>29.68</v>
      </c>
      <c r="V102" s="190">
        <v>327</v>
      </c>
      <c r="W102" s="190">
        <f t="shared" si="69"/>
        <v>107.91</v>
      </c>
      <c r="X102" s="190">
        <f t="shared" si="70"/>
        <v>130.80000000000001</v>
      </c>
      <c r="Y102" s="190">
        <f t="shared" si="71"/>
        <v>130.80000000000001</v>
      </c>
    </row>
    <row r="103" spans="2:25" ht="16.5" thickBot="1" x14ac:dyDescent="0.3">
      <c r="B103" s="228"/>
      <c r="C103" s="209"/>
      <c r="D103" s="209"/>
      <c r="E103" s="267"/>
      <c r="F103" s="170" t="s">
        <v>19</v>
      </c>
      <c r="G103" s="194">
        <v>3</v>
      </c>
      <c r="H103" s="194">
        <v>4</v>
      </c>
      <c r="I103" s="198">
        <v>4</v>
      </c>
      <c r="J103" s="190">
        <v>0</v>
      </c>
      <c r="K103" s="190">
        <f t="shared" si="60"/>
        <v>0</v>
      </c>
      <c r="L103" s="190">
        <f t="shared" si="61"/>
        <v>0</v>
      </c>
      <c r="M103" s="190">
        <f t="shared" si="62"/>
        <v>0</v>
      </c>
      <c r="N103" s="190">
        <v>0</v>
      </c>
      <c r="O103" s="190">
        <f t="shared" si="63"/>
        <v>0</v>
      </c>
      <c r="P103" s="190">
        <f t="shared" si="64"/>
        <v>0</v>
      </c>
      <c r="Q103" s="190">
        <f t="shared" si="65"/>
        <v>0</v>
      </c>
      <c r="R103" s="190">
        <v>99.8</v>
      </c>
      <c r="S103" s="190">
        <f t="shared" si="66"/>
        <v>2.9939999999999998</v>
      </c>
      <c r="T103" s="190">
        <f t="shared" si="67"/>
        <v>3.992</v>
      </c>
      <c r="U103" s="190">
        <f t="shared" si="68"/>
        <v>3.992</v>
      </c>
      <c r="V103" s="190">
        <v>374</v>
      </c>
      <c r="W103" s="190">
        <f t="shared" si="69"/>
        <v>11.22</v>
      </c>
      <c r="X103" s="190">
        <f t="shared" si="70"/>
        <v>14.96</v>
      </c>
      <c r="Y103" s="190">
        <f t="shared" si="71"/>
        <v>14.96</v>
      </c>
    </row>
    <row r="104" spans="2:25" ht="16.5" thickBot="1" x14ac:dyDescent="0.3">
      <c r="B104" s="228"/>
      <c r="C104" s="209"/>
      <c r="D104" s="209"/>
      <c r="E104" s="267"/>
      <c r="F104" s="170" t="s">
        <v>129</v>
      </c>
      <c r="G104" s="194">
        <v>2</v>
      </c>
      <c r="H104" s="194">
        <v>3</v>
      </c>
      <c r="I104" s="198">
        <v>3</v>
      </c>
      <c r="J104" s="190">
        <v>1.3</v>
      </c>
      <c r="K104" s="190">
        <f t="shared" si="60"/>
        <v>2.6000000000000002E-2</v>
      </c>
      <c r="L104" s="190">
        <f t="shared" si="61"/>
        <v>3.9000000000000007E-2</v>
      </c>
      <c r="M104" s="190">
        <f t="shared" si="62"/>
        <v>3.9000000000000007E-2</v>
      </c>
      <c r="N104" s="190">
        <v>72.5</v>
      </c>
      <c r="O104" s="190">
        <f t="shared" si="63"/>
        <v>1.45</v>
      </c>
      <c r="P104" s="190">
        <f t="shared" si="64"/>
        <v>2.1749999999999998</v>
      </c>
      <c r="Q104" s="190">
        <f t="shared" si="65"/>
        <v>2.1749999999999998</v>
      </c>
      <c r="R104" s="190">
        <v>0.9</v>
      </c>
      <c r="S104" s="190">
        <f t="shared" si="66"/>
        <v>1.8000000000000002E-2</v>
      </c>
      <c r="T104" s="190">
        <f t="shared" si="67"/>
        <v>2.7000000000000003E-2</v>
      </c>
      <c r="U104" s="190">
        <f t="shared" si="68"/>
        <v>2.7000000000000003E-2</v>
      </c>
      <c r="V104" s="190">
        <v>661</v>
      </c>
      <c r="W104" s="190">
        <f t="shared" si="69"/>
        <v>13.22</v>
      </c>
      <c r="X104" s="190">
        <f t="shared" si="70"/>
        <v>19.829999999999998</v>
      </c>
      <c r="Y104" s="190">
        <f t="shared" si="71"/>
        <v>19.829999999999998</v>
      </c>
    </row>
    <row r="105" spans="2:25" ht="16.5" thickBot="1" x14ac:dyDescent="0.3">
      <c r="B105" s="228"/>
      <c r="C105" s="209"/>
      <c r="D105" s="209"/>
      <c r="E105" s="267"/>
      <c r="F105" s="170" t="s">
        <v>118</v>
      </c>
      <c r="G105" s="194">
        <v>2</v>
      </c>
      <c r="H105" s="194">
        <v>3</v>
      </c>
      <c r="I105" s="198">
        <v>3</v>
      </c>
      <c r="J105" s="190">
        <v>12.7</v>
      </c>
      <c r="K105" s="190">
        <f t="shared" si="60"/>
        <v>0.254</v>
      </c>
      <c r="L105" s="190">
        <f t="shared" si="61"/>
        <v>0.38099999999999995</v>
      </c>
      <c r="M105" s="190">
        <f t="shared" si="62"/>
        <v>0.38099999999999995</v>
      </c>
      <c r="N105" s="190">
        <v>11.5</v>
      </c>
      <c r="O105" s="190">
        <f t="shared" si="63"/>
        <v>0.23</v>
      </c>
      <c r="P105" s="190">
        <f t="shared" si="64"/>
        <v>0.34499999999999997</v>
      </c>
      <c r="Q105" s="190">
        <f t="shared" si="65"/>
        <v>0.34499999999999997</v>
      </c>
      <c r="R105" s="190">
        <v>0.7</v>
      </c>
      <c r="S105" s="190">
        <f t="shared" si="66"/>
        <v>1.3999999999999999E-2</v>
      </c>
      <c r="T105" s="190">
        <f t="shared" si="67"/>
        <v>2.0999999999999998E-2</v>
      </c>
      <c r="U105" s="190">
        <f t="shared" si="68"/>
        <v>2.0999999999999998E-2</v>
      </c>
      <c r="V105" s="190">
        <v>157</v>
      </c>
      <c r="W105" s="190">
        <f t="shared" si="69"/>
        <v>3.14</v>
      </c>
      <c r="X105" s="190">
        <f t="shared" si="70"/>
        <v>4.71</v>
      </c>
      <c r="Y105" s="190">
        <f t="shared" si="71"/>
        <v>4.71</v>
      </c>
    </row>
    <row r="106" spans="2:25" ht="16.5" thickBot="1" x14ac:dyDescent="0.3">
      <c r="B106" s="228"/>
      <c r="C106" s="209"/>
      <c r="D106" s="209"/>
      <c r="E106" s="267"/>
      <c r="F106" s="170" t="s">
        <v>10</v>
      </c>
      <c r="G106" s="194">
        <v>1</v>
      </c>
      <c r="H106" s="194">
        <v>1</v>
      </c>
      <c r="I106" s="198">
        <v>1</v>
      </c>
      <c r="J106" s="190">
        <v>0</v>
      </c>
      <c r="K106" s="190">
        <f t="shared" si="60"/>
        <v>0</v>
      </c>
      <c r="L106" s="190">
        <f t="shared" si="61"/>
        <v>0</v>
      </c>
      <c r="M106" s="190">
        <f t="shared" si="62"/>
        <v>0</v>
      </c>
      <c r="N106" s="190">
        <v>0</v>
      </c>
      <c r="O106" s="190">
        <f t="shared" si="63"/>
        <v>0</v>
      </c>
      <c r="P106" s="190">
        <f t="shared" si="64"/>
        <v>0</v>
      </c>
      <c r="Q106" s="190">
        <f t="shared" si="65"/>
        <v>0</v>
      </c>
      <c r="R106" s="190">
        <v>0</v>
      </c>
      <c r="S106" s="190">
        <f t="shared" si="66"/>
        <v>0</v>
      </c>
      <c r="T106" s="190">
        <f t="shared" si="67"/>
        <v>0</v>
      </c>
      <c r="U106" s="190">
        <f t="shared" si="68"/>
        <v>0</v>
      </c>
      <c r="V106" s="190">
        <v>0</v>
      </c>
      <c r="W106" s="190">
        <f t="shared" si="69"/>
        <v>0</v>
      </c>
      <c r="X106" s="190">
        <f t="shared" si="70"/>
        <v>0</v>
      </c>
      <c r="Y106" s="190">
        <f t="shared" si="71"/>
        <v>0</v>
      </c>
    </row>
    <row r="107" spans="2:25" ht="16.5" thickBot="1" x14ac:dyDescent="0.3">
      <c r="B107" s="228"/>
      <c r="C107" s="209"/>
      <c r="D107" s="209"/>
      <c r="E107" s="267"/>
      <c r="F107" s="170" t="s">
        <v>124</v>
      </c>
      <c r="G107" s="194">
        <v>1</v>
      </c>
      <c r="H107" s="194">
        <v>1</v>
      </c>
      <c r="I107" s="198">
        <v>1</v>
      </c>
      <c r="J107" s="190">
        <v>12.7</v>
      </c>
      <c r="K107" s="190">
        <f t="shared" si="60"/>
        <v>0.127</v>
      </c>
      <c r="L107" s="190">
        <f t="shared" si="61"/>
        <v>0.127</v>
      </c>
      <c r="M107" s="190">
        <f t="shared" si="62"/>
        <v>0.127</v>
      </c>
      <c r="N107" s="190">
        <v>2.7</v>
      </c>
      <c r="O107" s="190">
        <f t="shared" si="63"/>
        <v>2.7000000000000003E-2</v>
      </c>
      <c r="P107" s="190">
        <f t="shared" si="64"/>
        <v>2.7000000000000003E-2</v>
      </c>
      <c r="Q107" s="190">
        <f t="shared" si="65"/>
        <v>2.7000000000000003E-2</v>
      </c>
      <c r="R107" s="190">
        <v>8.5</v>
      </c>
      <c r="S107" s="190">
        <f t="shared" si="66"/>
        <v>8.5000000000000006E-2</v>
      </c>
      <c r="T107" s="190">
        <f t="shared" si="67"/>
        <v>8.5000000000000006E-2</v>
      </c>
      <c r="U107" s="190">
        <f t="shared" si="68"/>
        <v>8.5000000000000006E-2</v>
      </c>
      <c r="V107" s="190">
        <v>109</v>
      </c>
      <c r="W107" s="190">
        <f t="shared" si="69"/>
        <v>1.0900000000000001</v>
      </c>
      <c r="X107" s="190">
        <f t="shared" si="70"/>
        <v>1.0900000000000001</v>
      </c>
      <c r="Y107" s="190">
        <f t="shared" si="71"/>
        <v>1.0900000000000001</v>
      </c>
    </row>
    <row r="108" spans="2:25" ht="16.5" thickBot="1" x14ac:dyDescent="0.3">
      <c r="B108" s="228"/>
      <c r="C108" s="209"/>
      <c r="D108" s="209"/>
      <c r="E108" s="267"/>
      <c r="F108" s="170" t="s">
        <v>126</v>
      </c>
      <c r="G108" s="102">
        <v>28</v>
      </c>
      <c r="H108" s="102">
        <v>37</v>
      </c>
      <c r="I108" s="102">
        <v>37</v>
      </c>
      <c r="J108" s="190">
        <v>18</v>
      </c>
      <c r="K108" s="190">
        <f t="shared" si="60"/>
        <v>5.04</v>
      </c>
      <c r="L108" s="190">
        <f t="shared" si="61"/>
        <v>6.66</v>
      </c>
      <c r="M108" s="190">
        <f t="shared" si="62"/>
        <v>6.66</v>
      </c>
      <c r="N108" s="190">
        <v>0.6</v>
      </c>
      <c r="O108" s="190">
        <f t="shared" si="63"/>
        <v>0.16800000000000001</v>
      </c>
      <c r="P108" s="190">
        <f t="shared" si="64"/>
        <v>0.222</v>
      </c>
      <c r="Q108" s="190">
        <f t="shared" si="65"/>
        <v>0.222</v>
      </c>
      <c r="R108" s="190">
        <v>1.5</v>
      </c>
      <c r="S108" s="190">
        <f t="shared" si="66"/>
        <v>0.42</v>
      </c>
      <c r="T108" s="190">
        <f t="shared" si="67"/>
        <v>0.55500000000000005</v>
      </c>
      <c r="U108" s="190">
        <f t="shared" si="68"/>
        <v>0.55500000000000005</v>
      </c>
      <c r="V108" s="190">
        <v>86</v>
      </c>
      <c r="W108" s="190">
        <f t="shared" si="69"/>
        <v>24.08</v>
      </c>
      <c r="X108" s="190">
        <f t="shared" si="70"/>
        <v>31.82</v>
      </c>
      <c r="Y108" s="190">
        <f t="shared" si="71"/>
        <v>31.82</v>
      </c>
    </row>
    <row r="109" spans="2:25" ht="16.5" thickBot="1" x14ac:dyDescent="0.3">
      <c r="B109" s="228"/>
      <c r="C109" s="209"/>
      <c r="D109" s="209"/>
      <c r="E109" s="267"/>
      <c r="F109" s="170" t="s">
        <v>127</v>
      </c>
      <c r="G109" s="78">
        <v>0.3</v>
      </c>
      <c r="H109" s="78">
        <v>0.3</v>
      </c>
      <c r="I109" s="78">
        <v>0.3</v>
      </c>
      <c r="J109" s="190">
        <v>0.1</v>
      </c>
      <c r="K109" s="190">
        <f t="shared" si="60"/>
        <v>2.9999999999999997E-4</v>
      </c>
      <c r="L109" s="190">
        <f t="shared" si="61"/>
        <v>2.9999999999999997E-4</v>
      </c>
      <c r="M109" s="190">
        <f t="shared" si="62"/>
        <v>2.9999999999999997E-4</v>
      </c>
      <c r="N109" s="190">
        <v>0.1</v>
      </c>
      <c r="O109" s="190">
        <f t="shared" si="63"/>
        <v>2.9999999999999997E-4</v>
      </c>
      <c r="P109" s="190">
        <f t="shared" si="64"/>
        <v>2.9999999999999997E-4</v>
      </c>
      <c r="Q109" s="190">
        <f t="shared" si="65"/>
        <v>2.9999999999999997E-4</v>
      </c>
      <c r="R109" s="190">
        <v>87.6</v>
      </c>
      <c r="S109" s="190">
        <f t="shared" si="66"/>
        <v>0.26279999999999998</v>
      </c>
      <c r="T109" s="190">
        <f t="shared" si="67"/>
        <v>0.26279999999999998</v>
      </c>
      <c r="U109" s="190">
        <f t="shared" si="68"/>
        <v>0.26279999999999998</v>
      </c>
      <c r="V109" s="190">
        <v>351</v>
      </c>
      <c r="W109" s="190">
        <f t="shared" si="69"/>
        <v>1.0529999999999999</v>
      </c>
      <c r="X109" s="190">
        <f t="shared" si="70"/>
        <v>1.0529999999999999</v>
      </c>
      <c r="Y109" s="190">
        <f t="shared" si="71"/>
        <v>1.0529999999999999</v>
      </c>
    </row>
    <row r="110" spans="2:25" ht="16.5" thickBot="1" x14ac:dyDescent="0.3">
      <c r="B110" s="229"/>
      <c r="C110" s="210"/>
      <c r="D110" s="210"/>
      <c r="E110" s="268"/>
      <c r="F110" s="170" t="s">
        <v>13</v>
      </c>
      <c r="G110" s="102">
        <v>1</v>
      </c>
      <c r="H110" s="102">
        <v>1</v>
      </c>
      <c r="I110" s="102">
        <v>1</v>
      </c>
      <c r="J110" s="190">
        <v>0</v>
      </c>
      <c r="K110" s="190">
        <f t="shared" si="60"/>
        <v>0</v>
      </c>
      <c r="L110" s="190">
        <f t="shared" si="61"/>
        <v>0</v>
      </c>
      <c r="M110" s="190">
        <f t="shared" si="62"/>
        <v>0</v>
      </c>
      <c r="N110" s="190">
        <v>99.9</v>
      </c>
      <c r="O110" s="190">
        <f t="shared" si="63"/>
        <v>0.99900000000000011</v>
      </c>
      <c r="P110" s="190">
        <f t="shared" si="64"/>
        <v>0.99900000000000011</v>
      </c>
      <c r="Q110" s="190">
        <f t="shared" si="65"/>
        <v>0.99900000000000011</v>
      </c>
      <c r="R110" s="190">
        <v>0</v>
      </c>
      <c r="S110" s="190">
        <f t="shared" si="66"/>
        <v>0</v>
      </c>
      <c r="T110" s="190">
        <f t="shared" si="67"/>
        <v>0</v>
      </c>
      <c r="U110" s="190">
        <f t="shared" si="68"/>
        <v>0</v>
      </c>
      <c r="V110" s="190">
        <v>899</v>
      </c>
      <c r="W110" s="190">
        <f t="shared" si="69"/>
        <v>8.99</v>
      </c>
      <c r="X110" s="190">
        <f t="shared" si="70"/>
        <v>8.99</v>
      </c>
      <c r="Y110" s="190">
        <f>+++++++++++++++++++++++++++++++++++++++++++++++++++++++++++++++++++++++++++F115</f>
        <v>0</v>
      </c>
    </row>
    <row r="111" spans="2:25" ht="15.75" customHeight="1" x14ac:dyDescent="0.25">
      <c r="B111" s="227" t="s">
        <v>84</v>
      </c>
      <c r="C111" s="222">
        <v>200</v>
      </c>
      <c r="D111" s="222">
        <v>200</v>
      </c>
      <c r="E111" s="222">
        <v>200</v>
      </c>
      <c r="F111" s="140" t="s">
        <v>147</v>
      </c>
      <c r="G111" s="102">
        <v>1</v>
      </c>
      <c r="H111" s="102">
        <v>1</v>
      </c>
      <c r="I111" s="102">
        <v>1</v>
      </c>
      <c r="J111" s="190">
        <v>0.1</v>
      </c>
      <c r="K111" s="190">
        <f t="shared" si="60"/>
        <v>1E-3</v>
      </c>
      <c r="L111" s="190">
        <f t="shared" si="61"/>
        <v>1E-3</v>
      </c>
      <c r="M111" s="190">
        <f t="shared" si="62"/>
        <v>1E-3</v>
      </c>
      <c r="N111" s="190">
        <v>0</v>
      </c>
      <c r="O111" s="190">
        <f t="shared" si="63"/>
        <v>0</v>
      </c>
      <c r="P111" s="190">
        <f t="shared" si="64"/>
        <v>0</v>
      </c>
      <c r="Q111" s="190">
        <f t="shared" si="65"/>
        <v>0</v>
      </c>
      <c r="R111" s="190">
        <v>0</v>
      </c>
      <c r="S111" s="190">
        <f t="shared" si="66"/>
        <v>0</v>
      </c>
      <c r="T111" s="190">
        <f t="shared" si="67"/>
        <v>0</v>
      </c>
      <c r="U111" s="190">
        <f t="shared" si="68"/>
        <v>0</v>
      </c>
      <c r="V111" s="190">
        <v>5</v>
      </c>
      <c r="W111" s="190">
        <f t="shared" si="69"/>
        <v>0.05</v>
      </c>
      <c r="X111" s="190">
        <f t="shared" si="70"/>
        <v>0.05</v>
      </c>
      <c r="Y111" s="190">
        <f>I111*V111/100</f>
        <v>0.05</v>
      </c>
    </row>
    <row r="112" spans="2:25" ht="15.75" x14ac:dyDescent="0.25">
      <c r="B112" s="229"/>
      <c r="C112" s="210"/>
      <c r="D112" s="210"/>
      <c r="E112" s="210"/>
      <c r="F112" s="3" t="s">
        <v>19</v>
      </c>
      <c r="G112" s="102">
        <v>15</v>
      </c>
      <c r="H112" s="102">
        <v>15</v>
      </c>
      <c r="I112" s="102">
        <v>15</v>
      </c>
      <c r="J112" s="190">
        <v>0</v>
      </c>
      <c r="K112" s="190">
        <f t="shared" si="60"/>
        <v>0</v>
      </c>
      <c r="L112" s="190">
        <f t="shared" si="61"/>
        <v>0</v>
      </c>
      <c r="M112" s="190">
        <f t="shared" si="62"/>
        <v>0</v>
      </c>
      <c r="N112" s="190">
        <v>0</v>
      </c>
      <c r="O112" s="190">
        <f t="shared" si="63"/>
        <v>0</v>
      </c>
      <c r="P112" s="190">
        <f t="shared" si="64"/>
        <v>0</v>
      </c>
      <c r="Q112" s="190">
        <f t="shared" si="65"/>
        <v>0</v>
      </c>
      <c r="R112" s="190">
        <v>99.8</v>
      </c>
      <c r="S112" s="190">
        <f t="shared" si="66"/>
        <v>14.97</v>
      </c>
      <c r="T112" s="190">
        <f t="shared" si="67"/>
        <v>14.97</v>
      </c>
      <c r="U112" s="190">
        <f t="shared" si="68"/>
        <v>14.97</v>
      </c>
      <c r="V112" s="190">
        <v>374</v>
      </c>
      <c r="W112" s="190">
        <f t="shared" si="69"/>
        <v>56.1</v>
      </c>
      <c r="X112" s="190">
        <f t="shared" si="70"/>
        <v>56.1</v>
      </c>
      <c r="Y112" s="190">
        <f>I112*V112/100</f>
        <v>56.1</v>
      </c>
    </row>
    <row r="113" spans="2:25" ht="31.5" x14ac:dyDescent="0.25">
      <c r="B113" s="12" t="s">
        <v>14</v>
      </c>
      <c r="C113" s="193">
        <v>20</v>
      </c>
      <c r="D113" s="193">
        <v>35</v>
      </c>
      <c r="E113" s="193">
        <v>40</v>
      </c>
      <c r="F113" s="19" t="s">
        <v>14</v>
      </c>
      <c r="G113" s="102">
        <v>20</v>
      </c>
      <c r="H113" s="102">
        <v>35</v>
      </c>
      <c r="I113" s="103">
        <v>40</v>
      </c>
      <c r="J113" s="190">
        <v>6.5</v>
      </c>
      <c r="K113" s="187">
        <f t="shared" si="60"/>
        <v>1.3</v>
      </c>
      <c r="L113" s="187">
        <f t="shared" si="61"/>
        <v>2.2749999999999999</v>
      </c>
      <c r="M113" s="187">
        <f t="shared" si="62"/>
        <v>2.6</v>
      </c>
      <c r="N113" s="187">
        <v>1</v>
      </c>
      <c r="O113" s="187">
        <f t="shared" si="63"/>
        <v>0.2</v>
      </c>
      <c r="P113" s="187">
        <f t="shared" si="64"/>
        <v>0.35</v>
      </c>
      <c r="Q113" s="187">
        <f t="shared" si="65"/>
        <v>0.4</v>
      </c>
      <c r="R113" s="187">
        <v>40.1</v>
      </c>
      <c r="S113" s="190">
        <f t="shared" si="66"/>
        <v>8.02</v>
      </c>
      <c r="T113" s="187">
        <f t="shared" si="67"/>
        <v>14.035</v>
      </c>
      <c r="U113" s="190">
        <f t="shared" si="68"/>
        <v>16.04</v>
      </c>
      <c r="V113" s="187">
        <v>190</v>
      </c>
      <c r="W113" s="187">
        <f t="shared" si="69"/>
        <v>38</v>
      </c>
      <c r="X113" s="187">
        <f t="shared" si="70"/>
        <v>66.5</v>
      </c>
      <c r="Y113" s="187">
        <f>I113*V113/100</f>
        <v>76</v>
      </c>
    </row>
    <row r="114" spans="2:25" ht="18.75" x14ac:dyDescent="0.3">
      <c r="B114" s="26"/>
      <c r="C114" s="26"/>
      <c r="D114" s="26"/>
      <c r="E114" s="26"/>
      <c r="F114" s="26"/>
      <c r="G114" s="26"/>
      <c r="H114" s="26"/>
      <c r="I114" s="26"/>
      <c r="J114" s="114"/>
      <c r="K114" s="118">
        <f>SUM(K83:K113)</f>
        <v>43.032299999999992</v>
      </c>
      <c r="L114" s="118">
        <f>SUM(L83:L113)</f>
        <v>61.555299999999995</v>
      </c>
      <c r="M114" s="118">
        <f>SUM(M83:M113)</f>
        <v>74.929299999999984</v>
      </c>
      <c r="N114" s="118"/>
      <c r="O114" s="118">
        <f>SUM(O83:O113)</f>
        <v>25.239299999999997</v>
      </c>
      <c r="P114" s="118">
        <f>SUM(P83:P113)</f>
        <v>33.694300000000013</v>
      </c>
      <c r="Q114" s="118">
        <f>SUM(Q83:Q113)</f>
        <v>39.743300000000005</v>
      </c>
      <c r="R114" s="118"/>
      <c r="S114" s="118">
        <f>SUM(S83:S113)</f>
        <v>99.624799999999979</v>
      </c>
      <c r="T114" s="118">
        <f>SUM(T83:T113)</f>
        <v>126.6968</v>
      </c>
      <c r="U114" s="118">
        <f>SUM(U83:U113)</f>
        <v>134.2578</v>
      </c>
      <c r="V114" s="118"/>
      <c r="W114" s="118">
        <f>SUM(W83:W113)</f>
        <v>668.82300000000021</v>
      </c>
      <c r="X114" s="118">
        <f>SUM(X83:X113)</f>
        <v>865.93300000000011</v>
      </c>
      <c r="Y114" s="118">
        <f>SUM(Y83:Y113)</f>
        <v>939.2230000000003</v>
      </c>
    </row>
    <row r="115" spans="2:25" ht="15.75" x14ac:dyDescent="0.25">
      <c r="B115" s="235" t="s">
        <v>37</v>
      </c>
      <c r="C115" s="235"/>
      <c r="D115" s="235"/>
      <c r="E115" s="235"/>
      <c r="F115" s="26"/>
      <c r="G115" s="26"/>
      <c r="H115" s="26"/>
      <c r="I115" s="26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205"/>
    </row>
    <row r="116" spans="2:25" ht="15.75" x14ac:dyDescent="0.25">
      <c r="B116" s="26" t="s">
        <v>15</v>
      </c>
      <c r="C116" s="26"/>
      <c r="D116" s="26"/>
      <c r="E116" s="26"/>
      <c r="F116" s="26"/>
      <c r="G116" s="26"/>
      <c r="H116" s="26"/>
      <c r="I116" s="26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205"/>
    </row>
    <row r="117" spans="2:2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2:25" ht="15.75" x14ac:dyDescent="0.25">
      <c r="B118" s="26" t="s">
        <v>24</v>
      </c>
      <c r="C118" s="26"/>
      <c r="D118" s="26"/>
      <c r="E118" s="26"/>
      <c r="F118" s="26"/>
      <c r="G118" s="26"/>
      <c r="H118" s="26"/>
      <c r="I118" s="26"/>
      <c r="J118" s="135"/>
      <c r="K118" s="135"/>
      <c r="L118" s="135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205"/>
    </row>
    <row r="119" spans="2:25" ht="15.75" x14ac:dyDescent="0.25">
      <c r="B119" s="227" t="s">
        <v>123</v>
      </c>
      <c r="C119" s="222">
        <v>60</v>
      </c>
      <c r="D119" s="222">
        <v>100</v>
      </c>
      <c r="E119" s="222">
        <v>100</v>
      </c>
      <c r="F119" s="3" t="s">
        <v>16</v>
      </c>
      <c r="G119" s="193">
        <v>52</v>
      </c>
      <c r="H119" s="193">
        <v>86</v>
      </c>
      <c r="I119" s="80">
        <v>86</v>
      </c>
      <c r="J119" s="190">
        <v>1.3</v>
      </c>
      <c r="K119" s="190">
        <f t="shared" ref="K119:K130" si="72">G119*J119/100</f>
        <v>0.67600000000000005</v>
      </c>
      <c r="L119" s="190">
        <f t="shared" ref="L119:L130" si="73">H119*J119/100</f>
        <v>1.1179999999999999</v>
      </c>
      <c r="M119" s="190">
        <f t="shared" ref="M119:M130" si="74">I119*J119/100</f>
        <v>1.1179999999999999</v>
      </c>
      <c r="N119" s="190">
        <v>0.1</v>
      </c>
      <c r="O119" s="190">
        <f t="shared" ref="O119:O130" si="75">G119*N119/100</f>
        <v>5.2000000000000005E-2</v>
      </c>
      <c r="P119" s="190">
        <f t="shared" ref="P119:P130" si="76">H119*N119/100</f>
        <v>8.5999999999999993E-2</v>
      </c>
      <c r="Q119" s="190">
        <f t="shared" ref="Q119:Q130" si="77">I119*N119/100</f>
        <v>8.5999999999999993E-2</v>
      </c>
      <c r="R119" s="190">
        <v>7</v>
      </c>
      <c r="S119" s="190">
        <f t="shared" ref="S119:S130" si="78">G119*R119/100</f>
        <v>3.64</v>
      </c>
      <c r="T119" s="190">
        <f t="shared" ref="T119:T130" si="79">H119*R119/100</f>
        <v>6.02</v>
      </c>
      <c r="U119" s="190">
        <f t="shared" ref="U119:U130" si="80">I119*R119/100</f>
        <v>6.02</v>
      </c>
      <c r="V119" s="190">
        <v>33</v>
      </c>
      <c r="W119" s="190">
        <f t="shared" ref="W119:W130" si="81">G119*V119/100</f>
        <v>17.16</v>
      </c>
      <c r="X119" s="190">
        <f>H119*V119/100</f>
        <v>28.38</v>
      </c>
      <c r="Y119" s="190">
        <f>I119*V119/100</f>
        <v>28.38</v>
      </c>
    </row>
    <row r="120" spans="2:25" ht="15.75" x14ac:dyDescent="0.25">
      <c r="B120" s="228"/>
      <c r="C120" s="209"/>
      <c r="D120" s="209"/>
      <c r="E120" s="209"/>
      <c r="F120" s="3" t="s">
        <v>71</v>
      </c>
      <c r="G120" s="193">
        <v>3</v>
      </c>
      <c r="H120" s="193">
        <v>4</v>
      </c>
      <c r="I120" s="80">
        <v>4</v>
      </c>
      <c r="J120" s="190">
        <v>23.5</v>
      </c>
      <c r="K120" s="190">
        <f t="shared" si="72"/>
        <v>0.70499999999999996</v>
      </c>
      <c r="L120" s="190">
        <f t="shared" si="73"/>
        <v>0.94</v>
      </c>
      <c r="M120" s="190">
        <f t="shared" si="74"/>
        <v>0.94</v>
      </c>
      <c r="N120" s="190">
        <v>30.9</v>
      </c>
      <c r="O120" s="190">
        <f t="shared" si="75"/>
        <v>0.92699999999999994</v>
      </c>
      <c r="P120" s="190">
        <f t="shared" si="76"/>
        <v>1.236</v>
      </c>
      <c r="Q120" s="190">
        <f t="shared" si="77"/>
        <v>1.236</v>
      </c>
      <c r="R120" s="190">
        <v>0</v>
      </c>
      <c r="S120" s="190">
        <f t="shared" si="78"/>
        <v>0</v>
      </c>
      <c r="T120" s="190">
        <f t="shared" si="79"/>
        <v>0</v>
      </c>
      <c r="U120" s="190">
        <f t="shared" si="80"/>
        <v>0</v>
      </c>
      <c r="V120" s="190">
        <v>380</v>
      </c>
      <c r="W120" s="190">
        <f t="shared" si="81"/>
        <v>11.4</v>
      </c>
      <c r="X120" s="190">
        <f>H120*V120/100</f>
        <v>15.2</v>
      </c>
      <c r="Y120" s="190">
        <f>I120*V120/100</f>
        <v>15.2</v>
      </c>
    </row>
    <row r="121" spans="2:25" ht="15.75" x14ac:dyDescent="0.25">
      <c r="B121" s="229"/>
      <c r="C121" s="210"/>
      <c r="D121" s="210"/>
      <c r="E121" s="210"/>
      <c r="F121" s="3" t="s">
        <v>13</v>
      </c>
      <c r="G121" s="193">
        <v>6</v>
      </c>
      <c r="H121" s="193">
        <v>10</v>
      </c>
      <c r="I121" s="80">
        <v>10</v>
      </c>
      <c r="J121" s="190">
        <v>0</v>
      </c>
      <c r="K121" s="190">
        <f t="shared" si="72"/>
        <v>0</v>
      </c>
      <c r="L121" s="190">
        <f t="shared" si="73"/>
        <v>0</v>
      </c>
      <c r="M121" s="190">
        <f t="shared" si="74"/>
        <v>0</v>
      </c>
      <c r="N121" s="190">
        <v>99.9</v>
      </c>
      <c r="O121" s="190">
        <f t="shared" si="75"/>
        <v>5.9940000000000007</v>
      </c>
      <c r="P121" s="190">
        <f t="shared" si="76"/>
        <v>9.99</v>
      </c>
      <c r="Q121" s="190">
        <f t="shared" si="77"/>
        <v>9.99</v>
      </c>
      <c r="R121" s="190">
        <v>0</v>
      </c>
      <c r="S121" s="190">
        <f t="shared" si="78"/>
        <v>0</v>
      </c>
      <c r="T121" s="190">
        <f t="shared" si="79"/>
        <v>0</v>
      </c>
      <c r="U121" s="190">
        <f t="shared" si="80"/>
        <v>0</v>
      </c>
      <c r="V121" s="190">
        <v>899</v>
      </c>
      <c r="W121" s="190">
        <f t="shared" si="81"/>
        <v>53.94</v>
      </c>
      <c r="X121" s="190">
        <f>H121*V121/100</f>
        <v>89.9</v>
      </c>
      <c r="Y121" s="190">
        <f>I121*V121/100</f>
        <v>89.9</v>
      </c>
    </row>
    <row r="122" spans="2:25" ht="31.5" x14ac:dyDescent="0.25">
      <c r="B122" s="220" t="s">
        <v>41</v>
      </c>
      <c r="C122" s="219">
        <v>200</v>
      </c>
      <c r="D122" s="219">
        <v>200</v>
      </c>
      <c r="E122" s="219">
        <v>250</v>
      </c>
      <c r="F122" s="11" t="s">
        <v>85</v>
      </c>
      <c r="G122" s="102">
        <v>80</v>
      </c>
      <c r="H122" s="102">
        <v>80</v>
      </c>
      <c r="I122" s="103">
        <v>143</v>
      </c>
      <c r="J122" s="190">
        <v>67.7</v>
      </c>
      <c r="K122" s="190">
        <f t="shared" si="72"/>
        <v>54.16</v>
      </c>
      <c r="L122" s="190">
        <f t="shared" si="73"/>
        <v>54.16</v>
      </c>
      <c r="M122" s="190">
        <f t="shared" si="74"/>
        <v>96.811000000000007</v>
      </c>
      <c r="N122" s="190">
        <v>18.899999999999999</v>
      </c>
      <c r="O122" s="190">
        <f t="shared" si="75"/>
        <v>15.12</v>
      </c>
      <c r="P122" s="190">
        <f t="shared" si="76"/>
        <v>15.12</v>
      </c>
      <c r="Q122" s="190">
        <f t="shared" si="77"/>
        <v>27.026999999999997</v>
      </c>
      <c r="R122" s="190">
        <v>12.4</v>
      </c>
      <c r="S122" s="190">
        <f t="shared" si="78"/>
        <v>9.92</v>
      </c>
      <c r="T122" s="190">
        <f t="shared" si="79"/>
        <v>9.92</v>
      </c>
      <c r="U122" s="190">
        <f t="shared" si="80"/>
        <v>17.731999999999999</v>
      </c>
      <c r="V122" s="190">
        <v>187</v>
      </c>
      <c r="W122" s="190">
        <f t="shared" si="81"/>
        <v>149.6</v>
      </c>
      <c r="X122" s="190">
        <f>(H122*V122)/100</f>
        <v>149.6</v>
      </c>
      <c r="Y122" s="190">
        <f>(I122*V122)/100</f>
        <v>267.41000000000003</v>
      </c>
    </row>
    <row r="123" spans="2:25" ht="15.75" customHeight="1" x14ac:dyDescent="0.25">
      <c r="B123" s="220"/>
      <c r="C123" s="219"/>
      <c r="D123" s="219"/>
      <c r="E123" s="219"/>
      <c r="F123" s="3" t="s">
        <v>32</v>
      </c>
      <c r="G123" s="102">
        <v>43</v>
      </c>
      <c r="H123" s="102">
        <v>43</v>
      </c>
      <c r="I123" s="103">
        <v>68</v>
      </c>
      <c r="J123" s="190">
        <v>7</v>
      </c>
      <c r="K123" s="190">
        <f t="shared" si="72"/>
        <v>3.01</v>
      </c>
      <c r="L123" s="190">
        <f t="shared" si="73"/>
        <v>3.01</v>
      </c>
      <c r="M123" s="190">
        <f t="shared" si="74"/>
        <v>4.76</v>
      </c>
      <c r="N123" s="190">
        <v>0.6</v>
      </c>
      <c r="O123" s="190">
        <f t="shared" si="75"/>
        <v>0.25800000000000001</v>
      </c>
      <c r="P123" s="190">
        <f t="shared" si="76"/>
        <v>0.25800000000000001</v>
      </c>
      <c r="Q123" s="190">
        <f t="shared" si="77"/>
        <v>0.40799999999999997</v>
      </c>
      <c r="R123" s="190">
        <v>77.3</v>
      </c>
      <c r="S123" s="190">
        <f t="shared" si="78"/>
        <v>33.239000000000004</v>
      </c>
      <c r="T123" s="190">
        <f t="shared" si="79"/>
        <v>33.239000000000004</v>
      </c>
      <c r="U123" s="190">
        <f t="shared" si="80"/>
        <v>52.563999999999993</v>
      </c>
      <c r="V123" s="190">
        <v>323</v>
      </c>
      <c r="W123" s="190">
        <f t="shared" si="81"/>
        <v>138.88999999999999</v>
      </c>
      <c r="X123" s="190">
        <f t="shared" ref="X123:X130" si="82">H123*V123/100</f>
        <v>138.88999999999999</v>
      </c>
      <c r="Y123" s="190">
        <f t="shared" ref="Y123:Y130" si="83">I123*V123/100</f>
        <v>219.64</v>
      </c>
    </row>
    <row r="124" spans="2:25" ht="15.75" x14ac:dyDescent="0.25">
      <c r="B124" s="220"/>
      <c r="C124" s="219"/>
      <c r="D124" s="219"/>
      <c r="E124" s="219"/>
      <c r="F124" s="3" t="s">
        <v>35</v>
      </c>
      <c r="G124" s="102">
        <v>13</v>
      </c>
      <c r="H124" s="102">
        <v>13</v>
      </c>
      <c r="I124" s="121">
        <v>10</v>
      </c>
      <c r="J124" s="190">
        <v>0</v>
      </c>
      <c r="K124" s="190">
        <f t="shared" si="72"/>
        <v>0</v>
      </c>
      <c r="L124" s="190">
        <f t="shared" si="73"/>
        <v>0</v>
      </c>
      <c r="M124" s="190">
        <f t="shared" si="74"/>
        <v>0</v>
      </c>
      <c r="N124" s="190">
        <v>99.9</v>
      </c>
      <c r="O124" s="190">
        <f t="shared" si="75"/>
        <v>12.987</v>
      </c>
      <c r="P124" s="190">
        <f t="shared" si="76"/>
        <v>12.987</v>
      </c>
      <c r="Q124" s="190">
        <f t="shared" si="77"/>
        <v>9.99</v>
      </c>
      <c r="R124" s="190">
        <v>0</v>
      </c>
      <c r="S124" s="190">
        <f t="shared" si="78"/>
        <v>0</v>
      </c>
      <c r="T124" s="190">
        <f t="shared" si="79"/>
        <v>0</v>
      </c>
      <c r="U124" s="190">
        <f t="shared" si="80"/>
        <v>0</v>
      </c>
      <c r="V124" s="190">
        <v>899</v>
      </c>
      <c r="W124" s="190">
        <f t="shared" si="81"/>
        <v>116.87</v>
      </c>
      <c r="X124" s="190">
        <f t="shared" si="82"/>
        <v>116.87</v>
      </c>
      <c r="Y124" s="190">
        <f t="shared" si="83"/>
        <v>89.9</v>
      </c>
    </row>
    <row r="125" spans="2:25" ht="17.25" customHeight="1" x14ac:dyDescent="0.25">
      <c r="B125" s="220"/>
      <c r="C125" s="219"/>
      <c r="D125" s="219"/>
      <c r="E125" s="219"/>
      <c r="F125" s="3" t="s">
        <v>11</v>
      </c>
      <c r="G125" s="102">
        <v>13</v>
      </c>
      <c r="H125" s="102">
        <v>13</v>
      </c>
      <c r="I125" s="103">
        <v>10</v>
      </c>
      <c r="J125" s="190">
        <v>1.7</v>
      </c>
      <c r="K125" s="190">
        <f t="shared" si="72"/>
        <v>0.22099999999999997</v>
      </c>
      <c r="L125" s="190">
        <f t="shared" si="73"/>
        <v>0.22099999999999997</v>
      </c>
      <c r="M125" s="190">
        <f t="shared" si="74"/>
        <v>0.17</v>
      </c>
      <c r="N125" s="190">
        <v>0</v>
      </c>
      <c r="O125" s="190">
        <f t="shared" si="75"/>
        <v>0</v>
      </c>
      <c r="P125" s="190">
        <f t="shared" si="76"/>
        <v>0</v>
      </c>
      <c r="Q125" s="190">
        <f t="shared" si="77"/>
        <v>0</v>
      </c>
      <c r="R125" s="190">
        <v>9.5</v>
      </c>
      <c r="S125" s="190">
        <f t="shared" si="78"/>
        <v>1.2350000000000001</v>
      </c>
      <c r="T125" s="190">
        <f t="shared" si="79"/>
        <v>1.2350000000000001</v>
      </c>
      <c r="U125" s="190">
        <f t="shared" si="80"/>
        <v>0.95</v>
      </c>
      <c r="V125" s="190">
        <v>43</v>
      </c>
      <c r="W125" s="190">
        <f t="shared" si="81"/>
        <v>5.59</v>
      </c>
      <c r="X125" s="190">
        <f t="shared" si="82"/>
        <v>5.59</v>
      </c>
      <c r="Y125" s="190">
        <f t="shared" si="83"/>
        <v>4.3</v>
      </c>
    </row>
    <row r="126" spans="2:25" ht="15.75" x14ac:dyDescent="0.25">
      <c r="B126" s="220"/>
      <c r="C126" s="219"/>
      <c r="D126" s="219"/>
      <c r="E126" s="219"/>
      <c r="F126" s="3" t="s">
        <v>16</v>
      </c>
      <c r="G126" s="102">
        <v>10</v>
      </c>
      <c r="H126" s="102">
        <v>10</v>
      </c>
      <c r="I126" s="103">
        <v>15</v>
      </c>
      <c r="J126" s="190">
        <v>1.3</v>
      </c>
      <c r="K126" s="190">
        <f t="shared" si="72"/>
        <v>0.13</v>
      </c>
      <c r="L126" s="190">
        <f t="shared" si="73"/>
        <v>0.13</v>
      </c>
      <c r="M126" s="190">
        <f t="shared" si="74"/>
        <v>0.19500000000000001</v>
      </c>
      <c r="N126" s="190">
        <v>0.1</v>
      </c>
      <c r="O126" s="190">
        <f t="shared" si="75"/>
        <v>0.01</v>
      </c>
      <c r="P126" s="190">
        <f t="shared" si="76"/>
        <v>0.01</v>
      </c>
      <c r="Q126" s="190">
        <f t="shared" si="77"/>
        <v>1.4999999999999999E-2</v>
      </c>
      <c r="R126" s="190">
        <v>7</v>
      </c>
      <c r="S126" s="190">
        <f t="shared" si="78"/>
        <v>0.7</v>
      </c>
      <c r="T126" s="190">
        <f t="shared" si="79"/>
        <v>0.7</v>
      </c>
      <c r="U126" s="190">
        <f t="shared" si="80"/>
        <v>1.05</v>
      </c>
      <c r="V126" s="190">
        <v>33</v>
      </c>
      <c r="W126" s="190">
        <f t="shared" si="81"/>
        <v>3.3</v>
      </c>
      <c r="X126" s="190">
        <f t="shared" si="82"/>
        <v>3.3</v>
      </c>
      <c r="Y126" s="190">
        <f t="shared" si="83"/>
        <v>4.95</v>
      </c>
    </row>
    <row r="127" spans="2:25" ht="15.75" x14ac:dyDescent="0.25">
      <c r="B127" s="220"/>
      <c r="C127" s="219"/>
      <c r="D127" s="219"/>
      <c r="E127" s="219"/>
      <c r="F127" s="3" t="s">
        <v>18</v>
      </c>
      <c r="G127" s="102">
        <v>10</v>
      </c>
      <c r="H127" s="102">
        <v>10</v>
      </c>
      <c r="I127" s="103">
        <v>15</v>
      </c>
      <c r="J127" s="190">
        <v>3.6</v>
      </c>
      <c r="K127" s="190">
        <f t="shared" si="72"/>
        <v>0.36</v>
      </c>
      <c r="L127" s="190">
        <f t="shared" si="73"/>
        <v>0.36</v>
      </c>
      <c r="M127" s="190">
        <f t="shared" si="74"/>
        <v>0.54</v>
      </c>
      <c r="N127" s="190">
        <v>0</v>
      </c>
      <c r="O127" s="190">
        <f t="shared" si="75"/>
        <v>0</v>
      </c>
      <c r="P127" s="190">
        <f t="shared" si="76"/>
        <v>0</v>
      </c>
      <c r="Q127" s="190">
        <f t="shared" si="77"/>
        <v>0</v>
      </c>
      <c r="R127" s="190">
        <v>11.8</v>
      </c>
      <c r="S127" s="190">
        <f t="shared" si="78"/>
        <v>1.18</v>
      </c>
      <c r="T127" s="190">
        <f t="shared" si="79"/>
        <v>1.18</v>
      </c>
      <c r="U127" s="190">
        <f t="shared" si="80"/>
        <v>1.77</v>
      </c>
      <c r="V127" s="190">
        <v>63</v>
      </c>
      <c r="W127" s="190">
        <f t="shared" si="81"/>
        <v>6.3</v>
      </c>
      <c r="X127" s="190">
        <f t="shared" si="82"/>
        <v>6.3</v>
      </c>
      <c r="Y127" s="190">
        <f t="shared" si="83"/>
        <v>9.4499999999999993</v>
      </c>
    </row>
    <row r="128" spans="2:25" ht="16.5" thickBot="1" x14ac:dyDescent="0.3">
      <c r="B128" s="220"/>
      <c r="C128" s="219"/>
      <c r="D128" s="219"/>
      <c r="E128" s="219"/>
      <c r="F128" s="39" t="s">
        <v>10</v>
      </c>
      <c r="G128" s="110">
        <v>1</v>
      </c>
      <c r="H128" s="110">
        <v>1</v>
      </c>
      <c r="I128" s="111">
        <v>1</v>
      </c>
      <c r="J128" s="190">
        <v>0</v>
      </c>
      <c r="K128" s="190">
        <f t="shared" si="72"/>
        <v>0</v>
      </c>
      <c r="L128" s="190">
        <f t="shared" si="73"/>
        <v>0</v>
      </c>
      <c r="M128" s="190">
        <f t="shared" si="74"/>
        <v>0</v>
      </c>
      <c r="N128" s="190">
        <v>0</v>
      </c>
      <c r="O128" s="190">
        <f t="shared" si="75"/>
        <v>0</v>
      </c>
      <c r="P128" s="190">
        <f t="shared" si="76"/>
        <v>0</v>
      </c>
      <c r="Q128" s="190">
        <f t="shared" si="77"/>
        <v>0</v>
      </c>
      <c r="R128" s="190">
        <v>0</v>
      </c>
      <c r="S128" s="190">
        <f t="shared" si="78"/>
        <v>0</v>
      </c>
      <c r="T128" s="190">
        <f t="shared" si="79"/>
        <v>0</v>
      </c>
      <c r="U128" s="190">
        <f t="shared" si="80"/>
        <v>0</v>
      </c>
      <c r="V128" s="190">
        <v>0</v>
      </c>
      <c r="W128" s="190">
        <f t="shared" si="81"/>
        <v>0</v>
      </c>
      <c r="X128" s="190">
        <f t="shared" si="82"/>
        <v>0</v>
      </c>
      <c r="Y128" s="190">
        <f t="shared" si="83"/>
        <v>0</v>
      </c>
    </row>
    <row r="129" spans="2:25" ht="15.75" x14ac:dyDescent="0.25">
      <c r="B129" s="227" t="s">
        <v>84</v>
      </c>
      <c r="C129" s="222">
        <v>200</v>
      </c>
      <c r="D129" s="222">
        <v>200</v>
      </c>
      <c r="E129" s="222">
        <v>200</v>
      </c>
      <c r="F129" s="140" t="s">
        <v>147</v>
      </c>
      <c r="G129" s="102">
        <v>1</v>
      </c>
      <c r="H129" s="102">
        <v>1</v>
      </c>
      <c r="I129" s="103">
        <v>1</v>
      </c>
      <c r="J129" s="190">
        <v>0.1</v>
      </c>
      <c r="K129" s="190">
        <f t="shared" si="72"/>
        <v>1E-3</v>
      </c>
      <c r="L129" s="190">
        <f t="shared" si="73"/>
        <v>1E-3</v>
      </c>
      <c r="M129" s="190">
        <f t="shared" si="74"/>
        <v>1E-3</v>
      </c>
      <c r="N129" s="190">
        <v>0</v>
      </c>
      <c r="O129" s="190">
        <f t="shared" si="75"/>
        <v>0</v>
      </c>
      <c r="P129" s="190">
        <f t="shared" si="76"/>
        <v>0</v>
      </c>
      <c r="Q129" s="190">
        <f t="shared" si="77"/>
        <v>0</v>
      </c>
      <c r="R129" s="190">
        <v>0</v>
      </c>
      <c r="S129" s="190">
        <f t="shared" si="78"/>
        <v>0</v>
      </c>
      <c r="T129" s="190">
        <f t="shared" si="79"/>
        <v>0</v>
      </c>
      <c r="U129" s="190">
        <f t="shared" si="80"/>
        <v>0</v>
      </c>
      <c r="V129" s="190">
        <v>5</v>
      </c>
      <c r="W129" s="190">
        <f t="shared" si="81"/>
        <v>0.05</v>
      </c>
      <c r="X129" s="190">
        <f t="shared" si="82"/>
        <v>0.05</v>
      </c>
      <c r="Y129" s="190">
        <f t="shared" si="83"/>
        <v>0.05</v>
      </c>
    </row>
    <row r="130" spans="2:25" ht="15.75" x14ac:dyDescent="0.25">
      <c r="B130" s="229"/>
      <c r="C130" s="210"/>
      <c r="D130" s="210"/>
      <c r="E130" s="210"/>
      <c r="F130" s="3" t="s">
        <v>19</v>
      </c>
      <c r="G130" s="102">
        <v>15</v>
      </c>
      <c r="H130" s="102">
        <v>15</v>
      </c>
      <c r="I130" s="103">
        <v>15</v>
      </c>
      <c r="J130" s="190">
        <v>0</v>
      </c>
      <c r="K130" s="190">
        <f t="shared" si="72"/>
        <v>0</v>
      </c>
      <c r="L130" s="190">
        <f t="shared" si="73"/>
        <v>0</v>
      </c>
      <c r="M130" s="190">
        <f t="shared" si="74"/>
        <v>0</v>
      </c>
      <c r="N130" s="190">
        <v>0</v>
      </c>
      <c r="O130" s="190">
        <f t="shared" si="75"/>
        <v>0</v>
      </c>
      <c r="P130" s="190">
        <f t="shared" si="76"/>
        <v>0</v>
      </c>
      <c r="Q130" s="190">
        <f t="shared" si="77"/>
        <v>0</v>
      </c>
      <c r="R130" s="190">
        <v>99.8</v>
      </c>
      <c r="S130" s="190">
        <f t="shared" si="78"/>
        <v>14.97</v>
      </c>
      <c r="T130" s="190">
        <f t="shared" si="79"/>
        <v>14.97</v>
      </c>
      <c r="U130" s="190">
        <f t="shared" si="80"/>
        <v>14.97</v>
      </c>
      <c r="V130" s="190">
        <v>374</v>
      </c>
      <c r="W130" s="190">
        <f t="shared" si="81"/>
        <v>56.1</v>
      </c>
      <c r="X130" s="190">
        <f t="shared" si="82"/>
        <v>56.1</v>
      </c>
      <c r="Y130" s="190">
        <f t="shared" si="83"/>
        <v>56.1</v>
      </c>
    </row>
    <row r="131" spans="2:25" ht="15.75" customHeight="1" thickBot="1" x14ac:dyDescent="0.3">
      <c r="B131" s="3" t="s">
        <v>21</v>
      </c>
      <c r="C131" s="193">
        <v>100</v>
      </c>
      <c r="D131" s="193">
        <v>100</v>
      </c>
      <c r="E131" s="193">
        <v>100</v>
      </c>
      <c r="F131" s="3" t="s">
        <v>22</v>
      </c>
      <c r="G131" s="102">
        <v>100</v>
      </c>
      <c r="H131" s="102">
        <v>100</v>
      </c>
      <c r="I131" s="103">
        <v>100</v>
      </c>
      <c r="J131" s="122">
        <v>0.4</v>
      </c>
      <c r="K131" s="122">
        <v>0.4</v>
      </c>
      <c r="L131" s="122">
        <v>0.4</v>
      </c>
      <c r="M131" s="122">
        <v>0.4</v>
      </c>
      <c r="N131" s="122">
        <v>0</v>
      </c>
      <c r="O131" s="122">
        <v>0</v>
      </c>
      <c r="P131" s="122">
        <v>0</v>
      </c>
      <c r="Q131" s="122">
        <v>0</v>
      </c>
      <c r="R131" s="122">
        <v>11.3</v>
      </c>
      <c r="S131" s="122">
        <v>11.3</v>
      </c>
      <c r="T131" s="122">
        <v>11.3</v>
      </c>
      <c r="U131" s="122">
        <v>11.3</v>
      </c>
      <c r="V131" s="122">
        <v>46</v>
      </c>
      <c r="W131" s="122">
        <v>46</v>
      </c>
      <c r="X131" s="122">
        <v>46</v>
      </c>
      <c r="Y131" s="206">
        <v>46</v>
      </c>
    </row>
    <row r="132" spans="2:25" ht="15.75" customHeight="1" thickBot="1" x14ac:dyDescent="0.3">
      <c r="B132" s="12" t="s">
        <v>14</v>
      </c>
      <c r="C132" s="193">
        <v>20</v>
      </c>
      <c r="D132" s="193">
        <v>35</v>
      </c>
      <c r="E132" s="193">
        <v>40</v>
      </c>
      <c r="F132" s="31" t="s">
        <v>14</v>
      </c>
      <c r="G132" s="106">
        <v>20</v>
      </c>
      <c r="H132" s="106">
        <v>35</v>
      </c>
      <c r="I132" s="107">
        <v>40</v>
      </c>
      <c r="J132" s="190">
        <v>6.5</v>
      </c>
      <c r="K132" s="187">
        <f>G132*J132/100</f>
        <v>1.3</v>
      </c>
      <c r="L132" s="187">
        <f>H132*J132/100</f>
        <v>2.2749999999999999</v>
      </c>
      <c r="M132" s="187">
        <f>I132*J132/100</f>
        <v>2.6</v>
      </c>
      <c r="N132" s="187">
        <v>1</v>
      </c>
      <c r="O132" s="187">
        <f>G132*N132/100</f>
        <v>0.2</v>
      </c>
      <c r="P132" s="187">
        <f>H132*N132/100</f>
        <v>0.35</v>
      </c>
      <c r="Q132" s="187">
        <f>I132*N132/100</f>
        <v>0.4</v>
      </c>
      <c r="R132" s="187">
        <v>40.1</v>
      </c>
      <c r="S132" s="187">
        <f>G132*R132/100</f>
        <v>8.02</v>
      </c>
      <c r="T132" s="187">
        <f>H132*R132/100</f>
        <v>14.035</v>
      </c>
      <c r="U132" s="187">
        <f>I132*R132/100</f>
        <v>16.04</v>
      </c>
      <c r="V132" s="187">
        <v>190</v>
      </c>
      <c r="W132" s="187">
        <f>G132*V132/100</f>
        <v>38</v>
      </c>
      <c r="X132" s="187">
        <f>H132*V132/100</f>
        <v>66.5</v>
      </c>
      <c r="Y132" s="187">
        <f>I132*V132/100</f>
        <v>76</v>
      </c>
    </row>
    <row r="133" spans="2:25" ht="18.75" x14ac:dyDescent="0.3">
      <c r="B133" s="26"/>
      <c r="C133" s="26"/>
      <c r="D133" s="26"/>
      <c r="E133" s="26"/>
      <c r="F133" s="26"/>
      <c r="G133" s="26"/>
      <c r="H133" s="26"/>
      <c r="I133" s="26"/>
      <c r="J133" s="114"/>
      <c r="K133" s="123">
        <f>SUM(K122:K132)</f>
        <v>59.581999999999987</v>
      </c>
      <c r="L133" s="123">
        <f>SUM(L122:L132)</f>
        <v>60.556999999999988</v>
      </c>
      <c r="M133" s="123">
        <f>SUM(M122:M132)</f>
        <v>105.47700000000002</v>
      </c>
      <c r="N133" s="123"/>
      <c r="O133" s="123">
        <f>SUM(O122:O132)</f>
        <v>28.575000000000003</v>
      </c>
      <c r="P133" s="123">
        <f>SUM(P122:P132)</f>
        <v>28.725000000000005</v>
      </c>
      <c r="Q133" s="123">
        <f>SUM(Q122:Q132)</f>
        <v>37.839999999999996</v>
      </c>
      <c r="R133" s="123"/>
      <c r="S133" s="123">
        <f>SUM(S122:S132)</f>
        <v>80.564000000000007</v>
      </c>
      <c r="T133" s="123">
        <f>SUM(T122:T132)</f>
        <v>86.579000000000008</v>
      </c>
      <c r="U133" s="123">
        <f>SUM(U122:U132)</f>
        <v>116.37599999999998</v>
      </c>
      <c r="V133" s="123"/>
      <c r="W133" s="123">
        <f>SUM(W119:W132)</f>
        <v>643.20000000000005</v>
      </c>
      <c r="X133" s="123">
        <f>SUM(X119:X132)</f>
        <v>722.68</v>
      </c>
      <c r="Y133" s="123">
        <f>SUM(Y119:Y132)</f>
        <v>907.28</v>
      </c>
    </row>
    <row r="134" spans="2:25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2:25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2:25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2:25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2:25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ht="15.75" x14ac:dyDescent="0.25">
      <c r="B140" s="26" t="s">
        <v>38</v>
      </c>
      <c r="C140" s="26"/>
      <c r="D140" s="26"/>
      <c r="E140" s="26"/>
      <c r="F140" s="26"/>
      <c r="G140" s="26"/>
      <c r="H140" s="26"/>
      <c r="I140" s="26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205"/>
    </row>
    <row r="141" spans="2:25" ht="15.75" customHeight="1" x14ac:dyDescent="0.25">
      <c r="B141" s="220" t="s">
        <v>80</v>
      </c>
      <c r="C141" s="219">
        <v>60</v>
      </c>
      <c r="D141" s="219">
        <v>100</v>
      </c>
      <c r="E141" s="219">
        <v>100</v>
      </c>
      <c r="F141" s="3" t="s">
        <v>82</v>
      </c>
      <c r="G141" s="29">
        <v>37</v>
      </c>
      <c r="H141" s="29">
        <v>71</v>
      </c>
      <c r="I141" s="96">
        <v>71</v>
      </c>
      <c r="J141" s="190">
        <v>1.7</v>
      </c>
      <c r="K141" s="190">
        <f t="shared" ref="K141:K143" si="84">G141*J141/100</f>
        <v>0.629</v>
      </c>
      <c r="L141" s="190">
        <f t="shared" ref="L141:L143" si="85">H141*J141/100</f>
        <v>1.2070000000000001</v>
      </c>
      <c r="M141" s="190">
        <f t="shared" ref="M141:M143" si="86">I141*J141/100</f>
        <v>1.2070000000000001</v>
      </c>
      <c r="N141" s="190">
        <v>0</v>
      </c>
      <c r="O141" s="190">
        <f t="shared" ref="O141:O143" si="87">G141*N141/100</f>
        <v>0</v>
      </c>
      <c r="P141" s="190">
        <f t="shared" ref="P141:P143" si="88">H141*N141/100</f>
        <v>0</v>
      </c>
      <c r="Q141" s="190">
        <f t="shared" ref="Q141:Q143" si="89">I141*N141/100</f>
        <v>0</v>
      </c>
      <c r="R141" s="190">
        <v>10.8</v>
      </c>
      <c r="S141" s="190">
        <f t="shared" ref="S141:S143" si="90">G141*R141/100</f>
        <v>3.9960000000000004</v>
      </c>
      <c r="T141" s="190">
        <f t="shared" ref="T141:T143" si="91">H141*R141/100</f>
        <v>7.668000000000001</v>
      </c>
      <c r="U141" s="190">
        <f t="shared" ref="U141:U143" si="92">I141*R141/100</f>
        <v>7.668000000000001</v>
      </c>
      <c r="V141" s="190">
        <v>48</v>
      </c>
      <c r="W141" s="190">
        <f t="shared" ref="W141:W143" si="93">G141*V141/100</f>
        <v>17.760000000000002</v>
      </c>
      <c r="X141" s="190">
        <f t="shared" ref="X141:X143" si="94">H141*V141/100</f>
        <v>34.08</v>
      </c>
      <c r="Y141" s="190">
        <f t="shared" ref="Y141:Y143" si="95">I141*V141/100</f>
        <v>34.08</v>
      </c>
    </row>
    <row r="142" spans="2:25" ht="15.75" x14ac:dyDescent="0.25">
      <c r="B142" s="220"/>
      <c r="C142" s="219"/>
      <c r="D142" s="219"/>
      <c r="E142" s="219"/>
      <c r="F142" s="3" t="s">
        <v>83</v>
      </c>
      <c r="G142" s="4">
        <v>12</v>
      </c>
      <c r="H142" s="4">
        <v>20</v>
      </c>
      <c r="I142" s="94">
        <v>20</v>
      </c>
      <c r="J142" s="190">
        <v>0.4</v>
      </c>
      <c r="K142" s="190">
        <f t="shared" si="84"/>
        <v>4.8000000000000008E-2</v>
      </c>
      <c r="L142" s="190">
        <f t="shared" si="85"/>
        <v>0.08</v>
      </c>
      <c r="M142" s="190">
        <f t="shared" si="86"/>
        <v>0.08</v>
      </c>
      <c r="N142" s="190">
        <v>0</v>
      </c>
      <c r="O142" s="190">
        <f t="shared" si="87"/>
        <v>0</v>
      </c>
      <c r="P142" s="190">
        <f t="shared" si="88"/>
        <v>0</v>
      </c>
      <c r="Q142" s="190">
        <f t="shared" si="89"/>
        <v>0</v>
      </c>
      <c r="R142" s="190">
        <v>11.3</v>
      </c>
      <c r="S142" s="190">
        <f t="shared" si="90"/>
        <v>1.3560000000000003</v>
      </c>
      <c r="T142" s="190">
        <f t="shared" si="91"/>
        <v>2.2599999999999998</v>
      </c>
      <c r="U142" s="190">
        <f t="shared" si="92"/>
        <v>2.2599999999999998</v>
      </c>
      <c r="V142" s="190">
        <v>46</v>
      </c>
      <c r="W142" s="190">
        <f t="shared" si="93"/>
        <v>5.52</v>
      </c>
      <c r="X142" s="190">
        <f t="shared" si="94"/>
        <v>9.1999999999999993</v>
      </c>
      <c r="Y142" s="190">
        <f t="shared" si="95"/>
        <v>9.1999999999999993</v>
      </c>
    </row>
    <row r="143" spans="2:25" ht="16.5" thickBot="1" x14ac:dyDescent="0.3">
      <c r="B143" s="220"/>
      <c r="C143" s="219"/>
      <c r="D143" s="219"/>
      <c r="E143" s="219"/>
      <c r="F143" s="3" t="s">
        <v>13</v>
      </c>
      <c r="G143" s="193">
        <v>6</v>
      </c>
      <c r="H143" s="193">
        <v>7</v>
      </c>
      <c r="I143" s="80">
        <v>7</v>
      </c>
      <c r="J143" s="190">
        <v>0</v>
      </c>
      <c r="K143" s="190">
        <f t="shared" si="84"/>
        <v>0</v>
      </c>
      <c r="L143" s="190">
        <f t="shared" si="85"/>
        <v>0</v>
      </c>
      <c r="M143" s="190">
        <f t="shared" si="86"/>
        <v>0</v>
      </c>
      <c r="N143" s="190">
        <v>99.9</v>
      </c>
      <c r="O143" s="190">
        <f t="shared" si="87"/>
        <v>5.9940000000000007</v>
      </c>
      <c r="P143" s="190">
        <f t="shared" si="88"/>
        <v>6.9930000000000003</v>
      </c>
      <c r="Q143" s="190">
        <f t="shared" si="89"/>
        <v>6.9930000000000003</v>
      </c>
      <c r="R143" s="190">
        <v>0</v>
      </c>
      <c r="S143" s="190">
        <f t="shared" si="90"/>
        <v>0</v>
      </c>
      <c r="T143" s="190">
        <f t="shared" si="91"/>
        <v>0</v>
      </c>
      <c r="U143" s="190">
        <f t="shared" si="92"/>
        <v>0</v>
      </c>
      <c r="V143" s="190">
        <v>899</v>
      </c>
      <c r="W143" s="190">
        <f t="shared" si="93"/>
        <v>53.94</v>
      </c>
      <c r="X143" s="190">
        <f t="shared" si="94"/>
        <v>62.93</v>
      </c>
      <c r="Y143" s="190">
        <f t="shared" si="95"/>
        <v>62.93</v>
      </c>
    </row>
    <row r="144" spans="2:25" ht="63" x14ac:dyDescent="0.25">
      <c r="B144" s="220" t="s">
        <v>81</v>
      </c>
      <c r="C144" s="221">
        <v>200</v>
      </c>
      <c r="D144" s="221">
        <v>200</v>
      </c>
      <c r="E144" s="221">
        <v>250</v>
      </c>
      <c r="F144" s="68" t="s">
        <v>150</v>
      </c>
      <c r="G144" s="100">
        <v>109</v>
      </c>
      <c r="H144" s="100">
        <v>109</v>
      </c>
      <c r="I144" s="101">
        <v>145</v>
      </c>
      <c r="J144" s="190">
        <v>18.2</v>
      </c>
      <c r="K144" s="190">
        <f t="shared" ref="K144:K155" si="96">G144*J144/100</f>
        <v>19.838000000000001</v>
      </c>
      <c r="L144" s="190">
        <f t="shared" ref="L144:L155" si="97">H144*J144/100</f>
        <v>19.838000000000001</v>
      </c>
      <c r="M144" s="190">
        <f t="shared" ref="M144:M155" si="98">I144*J144/100</f>
        <v>26.39</v>
      </c>
      <c r="N144" s="190">
        <v>18.399999999999999</v>
      </c>
      <c r="O144" s="190">
        <f t="shared" ref="O144:O155" si="99">G144*N144/100</f>
        <v>20.055999999999997</v>
      </c>
      <c r="P144" s="190">
        <f t="shared" ref="P144:P155" si="100">H144*N144/100</f>
        <v>20.055999999999997</v>
      </c>
      <c r="Q144" s="190">
        <f t="shared" ref="Q144:Q155" si="101">I144*N144/100</f>
        <v>26.68</v>
      </c>
      <c r="R144" s="190">
        <v>0.7</v>
      </c>
      <c r="S144" s="190">
        <f t="shared" ref="S144:S155" si="102">G144*R144/100</f>
        <v>0.76300000000000001</v>
      </c>
      <c r="T144" s="190">
        <f t="shared" ref="T144:T155" si="103">H144*R144/100</f>
        <v>0.76300000000000001</v>
      </c>
      <c r="U144" s="190">
        <f t="shared" ref="U144:U155" si="104">I144*R144/100</f>
        <v>1.0149999999999999</v>
      </c>
      <c r="V144" s="190">
        <v>241</v>
      </c>
      <c r="W144" s="190">
        <f t="shared" ref="W144:W155" si="105">G144*V144/100</f>
        <v>262.69</v>
      </c>
      <c r="X144" s="190">
        <f t="shared" ref="X144:X155" si="106">H144*V144/100</f>
        <v>262.69</v>
      </c>
      <c r="Y144" s="27">
        <f t="shared" ref="Y144:Y155" si="107">I144*V144/100</f>
        <v>349.45</v>
      </c>
    </row>
    <row r="145" spans="2:41" ht="15.75" x14ac:dyDescent="0.25">
      <c r="B145" s="220"/>
      <c r="C145" s="210"/>
      <c r="D145" s="210"/>
      <c r="E145" s="210"/>
      <c r="F145" s="3" t="s">
        <v>13</v>
      </c>
      <c r="G145" s="108">
        <v>5</v>
      </c>
      <c r="H145" s="108">
        <v>5</v>
      </c>
      <c r="I145" s="109">
        <v>6</v>
      </c>
      <c r="J145" s="190">
        <v>0</v>
      </c>
      <c r="K145" s="190">
        <f t="shared" si="96"/>
        <v>0</v>
      </c>
      <c r="L145" s="190">
        <f t="shared" si="97"/>
        <v>0</v>
      </c>
      <c r="M145" s="190">
        <f t="shared" si="98"/>
        <v>0</v>
      </c>
      <c r="N145" s="190">
        <v>99.9</v>
      </c>
      <c r="O145" s="190">
        <f t="shared" si="99"/>
        <v>4.9950000000000001</v>
      </c>
      <c r="P145" s="190">
        <f t="shared" si="100"/>
        <v>4.9950000000000001</v>
      </c>
      <c r="Q145" s="190">
        <f t="shared" si="101"/>
        <v>5.9940000000000007</v>
      </c>
      <c r="R145" s="190">
        <v>0</v>
      </c>
      <c r="S145" s="190">
        <f t="shared" si="102"/>
        <v>0</v>
      </c>
      <c r="T145" s="190">
        <f t="shared" si="103"/>
        <v>0</v>
      </c>
      <c r="U145" s="190">
        <f t="shared" si="104"/>
        <v>0</v>
      </c>
      <c r="V145" s="190">
        <v>899</v>
      </c>
      <c r="W145" s="190">
        <f t="shared" si="105"/>
        <v>44.95</v>
      </c>
      <c r="X145" s="190">
        <f t="shared" si="106"/>
        <v>44.95</v>
      </c>
      <c r="Y145" s="190">
        <f t="shared" si="107"/>
        <v>53.94</v>
      </c>
    </row>
    <row r="146" spans="2:41" ht="15.75" x14ac:dyDescent="0.25">
      <c r="B146" s="220"/>
      <c r="C146" s="219"/>
      <c r="D146" s="219"/>
      <c r="E146" s="219"/>
      <c r="F146" s="3" t="s">
        <v>17</v>
      </c>
      <c r="G146" s="102">
        <v>80</v>
      </c>
      <c r="H146" s="102">
        <v>80</v>
      </c>
      <c r="I146" s="103">
        <v>96</v>
      </c>
      <c r="J146" s="190">
        <v>2</v>
      </c>
      <c r="K146" s="190">
        <f t="shared" si="96"/>
        <v>1.6</v>
      </c>
      <c r="L146" s="190">
        <f t="shared" si="97"/>
        <v>1.6</v>
      </c>
      <c r="M146" s="190">
        <f t="shared" si="98"/>
        <v>1.92</v>
      </c>
      <c r="N146" s="190">
        <v>0.1</v>
      </c>
      <c r="O146" s="190">
        <f t="shared" si="99"/>
        <v>0.08</v>
      </c>
      <c r="P146" s="190">
        <f t="shared" si="100"/>
        <v>0.08</v>
      </c>
      <c r="Q146" s="190">
        <f t="shared" si="101"/>
        <v>9.6000000000000016E-2</v>
      </c>
      <c r="R146" s="190">
        <v>19.7</v>
      </c>
      <c r="S146" s="190">
        <f t="shared" si="102"/>
        <v>15.76</v>
      </c>
      <c r="T146" s="190">
        <f t="shared" si="103"/>
        <v>15.76</v>
      </c>
      <c r="U146" s="190">
        <f t="shared" si="104"/>
        <v>18.911999999999999</v>
      </c>
      <c r="V146" s="190">
        <v>83</v>
      </c>
      <c r="W146" s="190">
        <f t="shared" si="105"/>
        <v>66.400000000000006</v>
      </c>
      <c r="X146" s="190">
        <f t="shared" si="106"/>
        <v>66.400000000000006</v>
      </c>
      <c r="Y146" s="190">
        <f t="shared" si="107"/>
        <v>79.680000000000007</v>
      </c>
    </row>
    <row r="147" spans="2:41" ht="15.75" x14ac:dyDescent="0.25">
      <c r="B147" s="220"/>
      <c r="C147" s="219"/>
      <c r="D147" s="219"/>
      <c r="E147" s="219"/>
      <c r="F147" s="3" t="s">
        <v>16</v>
      </c>
      <c r="G147" s="102">
        <v>18</v>
      </c>
      <c r="H147" s="102">
        <v>18</v>
      </c>
      <c r="I147" s="103">
        <v>21</v>
      </c>
      <c r="J147" s="190">
        <v>1.3</v>
      </c>
      <c r="K147" s="190">
        <f t="shared" si="96"/>
        <v>0.23400000000000001</v>
      </c>
      <c r="L147" s="190">
        <f t="shared" si="97"/>
        <v>0.23400000000000001</v>
      </c>
      <c r="M147" s="190">
        <f t="shared" si="98"/>
        <v>0.27300000000000002</v>
      </c>
      <c r="N147" s="190">
        <v>0.1</v>
      </c>
      <c r="O147" s="190">
        <f t="shared" si="99"/>
        <v>1.8000000000000002E-2</v>
      </c>
      <c r="P147" s="190">
        <f t="shared" si="100"/>
        <v>1.8000000000000002E-2</v>
      </c>
      <c r="Q147" s="190">
        <f t="shared" si="101"/>
        <v>2.1000000000000001E-2</v>
      </c>
      <c r="R147" s="190">
        <v>7</v>
      </c>
      <c r="S147" s="190">
        <f t="shared" si="102"/>
        <v>1.26</v>
      </c>
      <c r="T147" s="190">
        <f t="shared" si="103"/>
        <v>1.26</v>
      </c>
      <c r="U147" s="190">
        <f t="shared" si="104"/>
        <v>1.47</v>
      </c>
      <c r="V147" s="190">
        <v>33</v>
      </c>
      <c r="W147" s="190">
        <f t="shared" si="105"/>
        <v>5.94</v>
      </c>
      <c r="X147" s="190">
        <f t="shared" si="106"/>
        <v>5.94</v>
      </c>
      <c r="Y147" s="190">
        <f t="shared" si="107"/>
        <v>6.93</v>
      </c>
    </row>
    <row r="148" spans="2:41" ht="15.75" x14ac:dyDescent="0.25">
      <c r="B148" s="220"/>
      <c r="C148" s="219"/>
      <c r="D148" s="219"/>
      <c r="E148" s="219"/>
      <c r="F148" s="3" t="s">
        <v>11</v>
      </c>
      <c r="G148" s="102">
        <v>10</v>
      </c>
      <c r="H148" s="102">
        <v>10</v>
      </c>
      <c r="I148" s="103">
        <v>12</v>
      </c>
      <c r="J148" s="190">
        <v>1.7</v>
      </c>
      <c r="K148" s="190">
        <f t="shared" si="96"/>
        <v>0.17</v>
      </c>
      <c r="L148" s="190">
        <f t="shared" si="97"/>
        <v>0.17</v>
      </c>
      <c r="M148" s="190">
        <f t="shared" si="98"/>
        <v>0.20399999999999999</v>
      </c>
      <c r="N148" s="190">
        <v>0</v>
      </c>
      <c r="O148" s="190">
        <f t="shared" si="99"/>
        <v>0</v>
      </c>
      <c r="P148" s="190">
        <f t="shared" si="100"/>
        <v>0</v>
      </c>
      <c r="Q148" s="190">
        <f t="shared" si="101"/>
        <v>0</v>
      </c>
      <c r="R148" s="190">
        <v>9.5</v>
      </c>
      <c r="S148" s="190">
        <f t="shared" si="102"/>
        <v>0.95</v>
      </c>
      <c r="T148" s="190">
        <f t="shared" si="103"/>
        <v>0.95</v>
      </c>
      <c r="U148" s="190">
        <f t="shared" si="104"/>
        <v>1.1399999999999999</v>
      </c>
      <c r="V148" s="190">
        <v>43</v>
      </c>
      <c r="W148" s="190">
        <f t="shared" si="105"/>
        <v>4.3</v>
      </c>
      <c r="X148" s="190">
        <f t="shared" si="106"/>
        <v>4.3</v>
      </c>
      <c r="Y148" s="190">
        <f t="shared" si="107"/>
        <v>5.16</v>
      </c>
    </row>
    <row r="149" spans="2:41" ht="15.75" x14ac:dyDescent="0.25">
      <c r="B149" s="220"/>
      <c r="C149" s="219"/>
      <c r="D149" s="219"/>
      <c r="E149" s="219"/>
      <c r="F149" s="3" t="s">
        <v>18</v>
      </c>
      <c r="G149" s="193">
        <v>6</v>
      </c>
      <c r="H149" s="193">
        <v>6</v>
      </c>
      <c r="I149" s="80">
        <v>7</v>
      </c>
      <c r="J149" s="190">
        <v>3.6</v>
      </c>
      <c r="K149" s="190">
        <f t="shared" si="96"/>
        <v>0.21600000000000003</v>
      </c>
      <c r="L149" s="190">
        <f t="shared" si="97"/>
        <v>0.21600000000000003</v>
      </c>
      <c r="M149" s="190">
        <f t="shared" si="98"/>
        <v>0.252</v>
      </c>
      <c r="N149" s="190">
        <v>0</v>
      </c>
      <c r="O149" s="190">
        <f t="shared" si="99"/>
        <v>0</v>
      </c>
      <c r="P149" s="190">
        <f t="shared" si="100"/>
        <v>0</v>
      </c>
      <c r="Q149" s="190">
        <f t="shared" si="101"/>
        <v>0</v>
      </c>
      <c r="R149" s="190">
        <v>11.8</v>
      </c>
      <c r="S149" s="190">
        <f t="shared" si="102"/>
        <v>0.70800000000000007</v>
      </c>
      <c r="T149" s="190">
        <f t="shared" si="103"/>
        <v>0.70800000000000007</v>
      </c>
      <c r="U149" s="190">
        <f t="shared" si="104"/>
        <v>0.82600000000000007</v>
      </c>
      <c r="V149" s="190">
        <v>63</v>
      </c>
      <c r="W149" s="190">
        <f t="shared" si="105"/>
        <v>3.78</v>
      </c>
      <c r="X149" s="190">
        <f t="shared" si="106"/>
        <v>3.78</v>
      </c>
      <c r="Y149" s="190">
        <f t="shared" si="107"/>
        <v>4.41</v>
      </c>
    </row>
    <row r="150" spans="2:41" ht="15.75" x14ac:dyDescent="0.25">
      <c r="B150" s="220"/>
      <c r="C150" s="219"/>
      <c r="D150" s="219"/>
      <c r="E150" s="219"/>
      <c r="F150" s="51" t="s">
        <v>64</v>
      </c>
      <c r="G150" s="193">
        <v>2</v>
      </c>
      <c r="H150" s="193">
        <v>2</v>
      </c>
      <c r="I150" s="80">
        <v>3</v>
      </c>
      <c r="J150" s="190">
        <v>11.1</v>
      </c>
      <c r="K150" s="190">
        <f t="shared" si="96"/>
        <v>0.222</v>
      </c>
      <c r="L150" s="190">
        <f t="shared" si="97"/>
        <v>0.222</v>
      </c>
      <c r="M150" s="190">
        <f t="shared" si="98"/>
        <v>0.33299999999999996</v>
      </c>
      <c r="N150" s="190">
        <v>1.5</v>
      </c>
      <c r="O150" s="190">
        <f t="shared" si="99"/>
        <v>0.03</v>
      </c>
      <c r="P150" s="190">
        <f t="shared" si="100"/>
        <v>0.03</v>
      </c>
      <c r="Q150" s="190">
        <f t="shared" si="101"/>
        <v>4.4999999999999998E-2</v>
      </c>
      <c r="R150" s="190">
        <v>67.8</v>
      </c>
      <c r="S150" s="190">
        <f t="shared" si="102"/>
        <v>1.3559999999999999</v>
      </c>
      <c r="T150" s="190">
        <f t="shared" si="103"/>
        <v>1.3559999999999999</v>
      </c>
      <c r="U150" s="190">
        <f t="shared" si="104"/>
        <v>2.0339999999999998</v>
      </c>
      <c r="V150" s="190">
        <v>329</v>
      </c>
      <c r="W150" s="190">
        <f t="shared" si="105"/>
        <v>6.58</v>
      </c>
      <c r="X150" s="190">
        <f t="shared" si="106"/>
        <v>6.58</v>
      </c>
      <c r="Y150" s="190">
        <f t="shared" si="107"/>
        <v>9.8699999999999992</v>
      </c>
    </row>
    <row r="151" spans="2:41" ht="16.5" thickBot="1" x14ac:dyDescent="0.3">
      <c r="B151" s="220"/>
      <c r="C151" s="223"/>
      <c r="D151" s="223"/>
      <c r="E151" s="223"/>
      <c r="F151" s="39" t="s">
        <v>10</v>
      </c>
      <c r="G151" s="195">
        <v>1</v>
      </c>
      <c r="H151" s="195">
        <v>1</v>
      </c>
      <c r="I151" s="93">
        <v>1</v>
      </c>
      <c r="J151" s="190">
        <v>0</v>
      </c>
      <c r="K151" s="190">
        <f t="shared" si="96"/>
        <v>0</v>
      </c>
      <c r="L151" s="190">
        <f t="shared" si="97"/>
        <v>0</v>
      </c>
      <c r="M151" s="190">
        <f t="shared" si="98"/>
        <v>0</v>
      </c>
      <c r="N151" s="190">
        <v>0</v>
      </c>
      <c r="O151" s="190">
        <f t="shared" si="99"/>
        <v>0</v>
      </c>
      <c r="P151" s="190">
        <f t="shared" si="100"/>
        <v>0</v>
      </c>
      <c r="Q151" s="190">
        <f t="shared" si="101"/>
        <v>0</v>
      </c>
      <c r="R151" s="190">
        <v>0</v>
      </c>
      <c r="S151" s="190">
        <f t="shared" si="102"/>
        <v>0</v>
      </c>
      <c r="T151" s="190">
        <f t="shared" si="103"/>
        <v>0</v>
      </c>
      <c r="U151" s="190">
        <f t="shared" si="104"/>
        <v>0</v>
      </c>
      <c r="V151" s="190">
        <v>0</v>
      </c>
      <c r="W151" s="190">
        <f t="shared" si="105"/>
        <v>0</v>
      </c>
      <c r="X151" s="190">
        <f t="shared" si="106"/>
        <v>0</v>
      </c>
      <c r="Y151" s="190">
        <f t="shared" si="107"/>
        <v>0</v>
      </c>
    </row>
    <row r="152" spans="2:41" ht="15.75" customHeight="1" x14ac:dyDescent="0.25">
      <c r="B152" s="227" t="s">
        <v>39</v>
      </c>
      <c r="C152" s="222">
        <v>200</v>
      </c>
      <c r="D152" s="222">
        <v>200</v>
      </c>
      <c r="E152" s="222">
        <v>200</v>
      </c>
      <c r="F152" s="3" t="s">
        <v>102</v>
      </c>
      <c r="G152" s="4">
        <v>20</v>
      </c>
      <c r="H152" s="112">
        <v>20</v>
      </c>
      <c r="I152" s="113">
        <v>20</v>
      </c>
      <c r="J152" s="190">
        <v>2.2999999999999998</v>
      </c>
      <c r="K152" s="190">
        <f t="shared" si="96"/>
        <v>0.46</v>
      </c>
      <c r="L152" s="190">
        <f t="shared" si="97"/>
        <v>0.46</v>
      </c>
      <c r="M152" s="190">
        <f t="shared" si="98"/>
        <v>0.46</v>
      </c>
      <c r="N152" s="190">
        <v>0</v>
      </c>
      <c r="O152" s="190">
        <f t="shared" si="99"/>
        <v>0</v>
      </c>
      <c r="P152" s="190">
        <f t="shared" si="100"/>
        <v>0</v>
      </c>
      <c r="Q152" s="190">
        <f t="shared" si="101"/>
        <v>0</v>
      </c>
      <c r="R152" s="190">
        <v>59</v>
      </c>
      <c r="S152" s="190">
        <f t="shared" si="102"/>
        <v>11.8</v>
      </c>
      <c r="T152" s="190">
        <f t="shared" si="103"/>
        <v>11.8</v>
      </c>
      <c r="U152" s="190">
        <f t="shared" si="104"/>
        <v>11.8</v>
      </c>
      <c r="V152" s="190">
        <v>245</v>
      </c>
      <c r="W152" s="190">
        <f t="shared" si="105"/>
        <v>49</v>
      </c>
      <c r="X152" s="190">
        <f t="shared" si="106"/>
        <v>49</v>
      </c>
      <c r="Y152" s="190">
        <f t="shared" si="107"/>
        <v>49</v>
      </c>
    </row>
    <row r="153" spans="2:41" ht="15.75" x14ac:dyDescent="0.25">
      <c r="B153" s="228"/>
      <c r="C153" s="209"/>
      <c r="D153" s="209"/>
      <c r="E153" s="209"/>
      <c r="F153" s="16" t="s">
        <v>19</v>
      </c>
      <c r="G153" s="193">
        <v>20</v>
      </c>
      <c r="H153" s="102">
        <v>20</v>
      </c>
      <c r="I153" s="103">
        <v>20</v>
      </c>
      <c r="J153" s="190">
        <v>0</v>
      </c>
      <c r="K153" s="190">
        <f t="shared" si="96"/>
        <v>0</v>
      </c>
      <c r="L153" s="190">
        <f t="shared" si="97"/>
        <v>0</v>
      </c>
      <c r="M153" s="190">
        <f t="shared" si="98"/>
        <v>0</v>
      </c>
      <c r="N153" s="190">
        <v>0</v>
      </c>
      <c r="O153" s="190">
        <f t="shared" si="99"/>
        <v>0</v>
      </c>
      <c r="P153" s="190">
        <f t="shared" si="100"/>
        <v>0</v>
      </c>
      <c r="Q153" s="190">
        <f t="shared" si="101"/>
        <v>0</v>
      </c>
      <c r="R153" s="190">
        <v>99.8</v>
      </c>
      <c r="S153" s="190">
        <f t="shared" si="102"/>
        <v>19.96</v>
      </c>
      <c r="T153" s="190">
        <f t="shared" si="103"/>
        <v>19.96</v>
      </c>
      <c r="U153" s="190">
        <f t="shared" si="104"/>
        <v>19.96</v>
      </c>
      <c r="V153" s="190">
        <v>374</v>
      </c>
      <c r="W153" s="190">
        <f t="shared" si="105"/>
        <v>74.8</v>
      </c>
      <c r="X153" s="190">
        <f t="shared" si="106"/>
        <v>74.8</v>
      </c>
      <c r="Y153" s="190">
        <f t="shared" si="107"/>
        <v>74.8</v>
      </c>
    </row>
    <row r="154" spans="2:41" ht="18" customHeight="1" thickBot="1" x14ac:dyDescent="0.3">
      <c r="B154" s="229"/>
      <c r="C154" s="210"/>
      <c r="D154" s="210"/>
      <c r="E154" s="210"/>
      <c r="F154" s="71" t="s">
        <v>20</v>
      </c>
      <c r="G154" s="194">
        <v>1</v>
      </c>
      <c r="H154" s="104">
        <v>1</v>
      </c>
      <c r="I154" s="105">
        <v>1</v>
      </c>
      <c r="J154" s="190">
        <v>0.5</v>
      </c>
      <c r="K154" s="190">
        <f t="shared" si="96"/>
        <v>5.0000000000000001E-3</v>
      </c>
      <c r="L154" s="190">
        <f t="shared" si="97"/>
        <v>5.0000000000000001E-3</v>
      </c>
      <c r="M154" s="190">
        <f t="shared" si="98"/>
        <v>5.0000000000000001E-3</v>
      </c>
      <c r="N154" s="190">
        <v>0.3</v>
      </c>
      <c r="O154" s="190">
        <f t="shared" si="99"/>
        <v>3.0000000000000001E-3</v>
      </c>
      <c r="P154" s="190">
        <f t="shared" si="100"/>
        <v>3.0000000000000001E-3</v>
      </c>
      <c r="Q154" s="190">
        <f t="shared" si="101"/>
        <v>3.0000000000000001E-3</v>
      </c>
      <c r="R154" s="190">
        <v>6.5</v>
      </c>
      <c r="S154" s="190">
        <f t="shared" si="102"/>
        <v>6.5000000000000002E-2</v>
      </c>
      <c r="T154" s="190">
        <f t="shared" si="103"/>
        <v>6.5000000000000002E-2</v>
      </c>
      <c r="U154" s="190">
        <f t="shared" si="104"/>
        <v>6.5000000000000002E-2</v>
      </c>
      <c r="V154" s="190">
        <v>22</v>
      </c>
      <c r="W154" s="190">
        <f t="shared" si="105"/>
        <v>0.22</v>
      </c>
      <c r="X154" s="190">
        <f t="shared" si="106"/>
        <v>0.22</v>
      </c>
      <c r="Y154" s="190">
        <f t="shared" si="107"/>
        <v>0.22</v>
      </c>
    </row>
    <row r="155" spans="2:41" ht="32.25" thickBot="1" x14ac:dyDescent="0.3">
      <c r="B155" s="12" t="s">
        <v>14</v>
      </c>
      <c r="C155" s="193">
        <v>20</v>
      </c>
      <c r="D155" s="193">
        <v>35</v>
      </c>
      <c r="E155" s="193">
        <v>40</v>
      </c>
      <c r="F155" s="31" t="s">
        <v>14</v>
      </c>
      <c r="G155" s="106">
        <v>20</v>
      </c>
      <c r="H155" s="106">
        <v>35</v>
      </c>
      <c r="I155" s="107">
        <v>40</v>
      </c>
      <c r="J155" s="190">
        <v>6.5</v>
      </c>
      <c r="K155" s="187">
        <f t="shared" si="96"/>
        <v>1.3</v>
      </c>
      <c r="L155" s="187">
        <f t="shared" si="97"/>
        <v>2.2749999999999999</v>
      </c>
      <c r="M155" s="187">
        <f t="shared" si="98"/>
        <v>2.6</v>
      </c>
      <c r="N155" s="187">
        <v>1</v>
      </c>
      <c r="O155" s="187">
        <f t="shared" si="99"/>
        <v>0.2</v>
      </c>
      <c r="P155" s="187">
        <f t="shared" si="100"/>
        <v>0.35</v>
      </c>
      <c r="Q155" s="187">
        <f t="shared" si="101"/>
        <v>0.4</v>
      </c>
      <c r="R155" s="187">
        <v>40.1</v>
      </c>
      <c r="S155" s="187">
        <f t="shared" si="102"/>
        <v>8.02</v>
      </c>
      <c r="T155" s="187">
        <f t="shared" si="103"/>
        <v>14.035</v>
      </c>
      <c r="U155" s="187">
        <f t="shared" si="104"/>
        <v>16.04</v>
      </c>
      <c r="V155" s="187">
        <v>190</v>
      </c>
      <c r="W155" s="187">
        <f t="shared" si="105"/>
        <v>38</v>
      </c>
      <c r="X155" s="187">
        <f t="shared" si="106"/>
        <v>66.5</v>
      </c>
      <c r="Y155" s="187">
        <f t="shared" si="107"/>
        <v>76</v>
      </c>
    </row>
    <row r="156" spans="2:41" ht="18.75" x14ac:dyDescent="0.3">
      <c r="B156" s="26"/>
      <c r="C156" s="26"/>
      <c r="D156" s="26"/>
      <c r="E156" s="26"/>
      <c r="F156" s="26"/>
      <c r="G156" s="26"/>
      <c r="H156" s="26"/>
      <c r="I156" s="26"/>
      <c r="J156" s="118"/>
      <c r="K156" s="118">
        <f>SUM(K141:K155)</f>
        <v>24.722000000000008</v>
      </c>
      <c r="L156" s="118">
        <f>SUM(L141:L155)</f>
        <v>26.307000000000006</v>
      </c>
      <c r="M156" s="118">
        <f>SUM(M141:M155)</f>
        <v>33.723999999999997</v>
      </c>
      <c r="N156" s="118"/>
      <c r="O156" s="118">
        <f>SUM(O141:O155)</f>
        <v>31.375999999999998</v>
      </c>
      <c r="P156" s="118">
        <f>SUM(P141:P155)</f>
        <v>32.524999999999999</v>
      </c>
      <c r="Q156" s="118">
        <f>SUM(Q141:Q155)</f>
        <v>40.231999999999999</v>
      </c>
      <c r="R156" s="118"/>
      <c r="S156" s="118">
        <f>SUM(S141:S155)</f>
        <v>65.994</v>
      </c>
      <c r="T156" s="118">
        <f>SUM(T141:T155)</f>
        <v>76.585000000000008</v>
      </c>
      <c r="U156" s="118">
        <f>SUM(U141:U155)</f>
        <v>83.19</v>
      </c>
      <c r="V156" s="118"/>
      <c r="W156" s="118">
        <f>SUM(W141:W155)</f>
        <v>633.87999999999988</v>
      </c>
      <c r="X156" s="118">
        <f>SUM(X141:X155)</f>
        <v>691.36999999999989</v>
      </c>
      <c r="Y156" s="126">
        <f>SUM(Y141:Y155)</f>
        <v>815.66999999999985</v>
      </c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7"/>
      <c r="AL156" s="118"/>
      <c r="AM156" s="118"/>
      <c r="AN156" s="118"/>
      <c r="AO156" s="118"/>
    </row>
    <row r="157" spans="2:41" x14ac:dyDescent="0.25">
      <c r="B157" s="22" t="s">
        <v>24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2:41" ht="31.5" x14ac:dyDescent="0.25">
      <c r="B158" s="227" t="s">
        <v>76</v>
      </c>
      <c r="C158" s="222" t="s">
        <v>73</v>
      </c>
      <c r="D158" s="222" t="s">
        <v>74</v>
      </c>
      <c r="E158" s="222" t="s">
        <v>75</v>
      </c>
      <c r="F158" s="11" t="s">
        <v>72</v>
      </c>
      <c r="G158" s="104">
        <v>37</v>
      </c>
      <c r="H158" s="104">
        <v>56</v>
      </c>
      <c r="I158" s="105">
        <v>74</v>
      </c>
      <c r="J158" s="190">
        <v>67.7</v>
      </c>
      <c r="K158" s="190">
        <f t="shared" ref="K158:K179" si="108">G158*J158/100</f>
        <v>25.048999999999999</v>
      </c>
      <c r="L158" s="190">
        <f t="shared" ref="L158:L179" si="109">H158*J158/100</f>
        <v>37.912000000000006</v>
      </c>
      <c r="M158" s="190">
        <f t="shared" ref="M158:M179" si="110">I158*J158/100</f>
        <v>50.097999999999999</v>
      </c>
      <c r="N158" s="190">
        <v>18.899999999999999</v>
      </c>
      <c r="O158" s="190">
        <f t="shared" ref="O158:O179" si="111">G158*N158/100</f>
        <v>6.9929999999999994</v>
      </c>
      <c r="P158" s="190">
        <f t="shared" ref="P158:P179" si="112">H158*N158/100</f>
        <v>10.583999999999998</v>
      </c>
      <c r="Q158" s="190">
        <f t="shared" ref="Q158:Q179" si="113">I158*N158/100</f>
        <v>13.985999999999999</v>
      </c>
      <c r="R158" s="190">
        <v>12.4</v>
      </c>
      <c r="S158" s="190">
        <f t="shared" ref="S158:S179" si="114">G158*R158/100</f>
        <v>4.5880000000000001</v>
      </c>
      <c r="T158" s="190">
        <f t="shared" ref="T158:T179" si="115">H158*R158/100</f>
        <v>6.944</v>
      </c>
      <c r="U158" s="190">
        <f t="shared" ref="U158:U179" si="116">I158*R158/100</f>
        <v>9.1760000000000002</v>
      </c>
      <c r="V158" s="190">
        <v>187</v>
      </c>
      <c r="W158" s="190">
        <f t="shared" ref="W158:W179" si="117">G158*V158/100</f>
        <v>69.19</v>
      </c>
      <c r="X158" s="190">
        <f>(H158*V158)/100</f>
        <v>104.72</v>
      </c>
      <c r="Y158" s="190">
        <f>(I158*V158)/100</f>
        <v>138.38</v>
      </c>
    </row>
    <row r="159" spans="2:41" ht="31.5" x14ac:dyDescent="0.25">
      <c r="B159" s="228"/>
      <c r="C159" s="209"/>
      <c r="D159" s="209"/>
      <c r="E159" s="209"/>
      <c r="F159" s="12" t="s">
        <v>47</v>
      </c>
      <c r="G159" s="102">
        <v>9</v>
      </c>
      <c r="H159" s="102">
        <v>14</v>
      </c>
      <c r="I159" s="103">
        <v>10</v>
      </c>
      <c r="J159" s="190">
        <v>11.1</v>
      </c>
      <c r="K159" s="190">
        <f t="shared" si="108"/>
        <v>0.99899999999999989</v>
      </c>
      <c r="L159" s="190">
        <f t="shared" si="109"/>
        <v>1.554</v>
      </c>
      <c r="M159" s="190">
        <f t="shared" si="110"/>
        <v>1.1100000000000001</v>
      </c>
      <c r="N159" s="190">
        <v>1.5</v>
      </c>
      <c r="O159" s="190">
        <f t="shared" si="111"/>
        <v>0.13500000000000001</v>
      </c>
      <c r="P159" s="190">
        <f t="shared" si="112"/>
        <v>0.21</v>
      </c>
      <c r="Q159" s="190">
        <f t="shared" si="113"/>
        <v>0.15</v>
      </c>
      <c r="R159" s="190">
        <v>67.8</v>
      </c>
      <c r="S159" s="190">
        <f t="shared" si="114"/>
        <v>6.1019999999999994</v>
      </c>
      <c r="T159" s="190">
        <f t="shared" si="115"/>
        <v>9.4919999999999991</v>
      </c>
      <c r="U159" s="190">
        <f t="shared" si="116"/>
        <v>6.78</v>
      </c>
      <c r="V159" s="190">
        <v>329</v>
      </c>
      <c r="W159" s="190">
        <f t="shared" si="117"/>
        <v>29.61</v>
      </c>
      <c r="X159" s="190">
        <f t="shared" ref="X159:X179" si="118">H159*V159/100</f>
        <v>46.06</v>
      </c>
      <c r="Y159" s="190">
        <f t="shared" ref="Y159:Y179" si="119">I159*V159/100</f>
        <v>32.9</v>
      </c>
    </row>
    <row r="160" spans="2:41" ht="15.75" x14ac:dyDescent="0.25">
      <c r="B160" s="228"/>
      <c r="C160" s="209"/>
      <c r="D160" s="209"/>
      <c r="E160" s="209"/>
      <c r="F160" s="3" t="s">
        <v>58</v>
      </c>
      <c r="G160" s="102">
        <v>12</v>
      </c>
      <c r="H160" s="102">
        <v>17</v>
      </c>
      <c r="I160" s="103">
        <v>24</v>
      </c>
      <c r="J160" s="190">
        <v>7</v>
      </c>
      <c r="K160" s="190">
        <f t="shared" si="108"/>
        <v>0.84</v>
      </c>
      <c r="L160" s="190">
        <f t="shared" si="109"/>
        <v>1.19</v>
      </c>
      <c r="M160" s="190">
        <f t="shared" si="110"/>
        <v>1.68</v>
      </c>
      <c r="N160" s="190">
        <v>7.9</v>
      </c>
      <c r="O160" s="190">
        <f t="shared" si="111"/>
        <v>0.94800000000000006</v>
      </c>
      <c r="P160" s="190">
        <f t="shared" si="112"/>
        <v>1.3430000000000002</v>
      </c>
      <c r="Q160" s="190">
        <f t="shared" si="113"/>
        <v>1.8960000000000001</v>
      </c>
      <c r="R160" s="190">
        <v>9.5</v>
      </c>
      <c r="S160" s="190">
        <f t="shared" si="114"/>
        <v>1.1399999999999999</v>
      </c>
      <c r="T160" s="190">
        <f t="shared" si="115"/>
        <v>1.615</v>
      </c>
      <c r="U160" s="190">
        <f t="shared" si="116"/>
        <v>2.2799999999999998</v>
      </c>
      <c r="V160" s="190">
        <v>135</v>
      </c>
      <c r="W160" s="190">
        <f t="shared" si="117"/>
        <v>16.2</v>
      </c>
      <c r="X160" s="190">
        <f t="shared" si="118"/>
        <v>22.95</v>
      </c>
      <c r="Y160" s="190">
        <f t="shared" si="119"/>
        <v>32.4</v>
      </c>
    </row>
    <row r="161" spans="2:25" ht="30.75" customHeight="1" x14ac:dyDescent="0.25">
      <c r="B161" s="228"/>
      <c r="C161" s="209"/>
      <c r="D161" s="209"/>
      <c r="E161" s="209"/>
      <c r="F161" s="3" t="s">
        <v>34</v>
      </c>
      <c r="G161" s="102">
        <v>5</v>
      </c>
      <c r="H161" s="102">
        <v>8</v>
      </c>
      <c r="I161" s="103">
        <v>10</v>
      </c>
      <c r="J161" s="190">
        <v>12.2</v>
      </c>
      <c r="K161" s="190">
        <f t="shared" si="108"/>
        <v>0.61</v>
      </c>
      <c r="L161" s="190">
        <f t="shared" si="109"/>
        <v>0.97599999999999998</v>
      </c>
      <c r="M161" s="190">
        <f t="shared" si="110"/>
        <v>1.22</v>
      </c>
      <c r="N161" s="190">
        <v>1.5</v>
      </c>
      <c r="O161" s="190">
        <f t="shared" si="111"/>
        <v>7.4999999999999997E-2</v>
      </c>
      <c r="P161" s="190">
        <f t="shared" si="112"/>
        <v>0.12</v>
      </c>
      <c r="Q161" s="190">
        <f t="shared" si="113"/>
        <v>0.15</v>
      </c>
      <c r="R161" s="190">
        <v>76.5</v>
      </c>
      <c r="S161" s="190">
        <f t="shared" si="114"/>
        <v>3.8250000000000002</v>
      </c>
      <c r="T161" s="190">
        <f t="shared" si="115"/>
        <v>6.12</v>
      </c>
      <c r="U161" s="190">
        <f t="shared" si="116"/>
        <v>7.65</v>
      </c>
      <c r="V161" s="190">
        <v>368</v>
      </c>
      <c r="W161" s="190">
        <f t="shared" si="117"/>
        <v>18.399999999999999</v>
      </c>
      <c r="X161" s="190">
        <f t="shared" si="118"/>
        <v>29.44</v>
      </c>
      <c r="Y161" s="190">
        <f t="shared" si="119"/>
        <v>36.799999999999997</v>
      </c>
    </row>
    <row r="162" spans="2:25" ht="15.75" x14ac:dyDescent="0.25">
      <c r="B162" s="228"/>
      <c r="C162" s="209"/>
      <c r="D162" s="209"/>
      <c r="E162" s="209"/>
      <c r="F162" s="3" t="s">
        <v>35</v>
      </c>
      <c r="G162" s="193">
        <v>3</v>
      </c>
      <c r="H162" s="193">
        <v>5</v>
      </c>
      <c r="I162" s="80">
        <v>6</v>
      </c>
      <c r="J162" s="190">
        <v>0</v>
      </c>
      <c r="K162" s="190">
        <f t="shared" si="108"/>
        <v>0</v>
      </c>
      <c r="L162" s="190">
        <f t="shared" si="109"/>
        <v>0</v>
      </c>
      <c r="M162" s="190">
        <f t="shared" si="110"/>
        <v>0</v>
      </c>
      <c r="N162" s="190">
        <v>99.9</v>
      </c>
      <c r="O162" s="190">
        <f t="shared" si="111"/>
        <v>2.9970000000000003</v>
      </c>
      <c r="P162" s="190">
        <f t="shared" si="112"/>
        <v>4.9950000000000001</v>
      </c>
      <c r="Q162" s="190">
        <f t="shared" si="113"/>
        <v>5.9940000000000007</v>
      </c>
      <c r="R162" s="190">
        <v>0</v>
      </c>
      <c r="S162" s="190">
        <f t="shared" si="114"/>
        <v>0</v>
      </c>
      <c r="T162" s="190">
        <f t="shared" si="115"/>
        <v>0</v>
      </c>
      <c r="U162" s="190">
        <f t="shared" si="116"/>
        <v>0</v>
      </c>
      <c r="V162" s="190">
        <v>899</v>
      </c>
      <c r="W162" s="190">
        <f t="shared" si="117"/>
        <v>26.97</v>
      </c>
      <c r="X162" s="190">
        <f t="shared" si="118"/>
        <v>44.95</v>
      </c>
      <c r="Y162" s="190">
        <f t="shared" si="119"/>
        <v>53.94</v>
      </c>
    </row>
    <row r="163" spans="2:25" ht="16.5" thickBot="1" x14ac:dyDescent="0.3">
      <c r="B163" s="229"/>
      <c r="C163" s="210"/>
      <c r="D163" s="262"/>
      <c r="E163" s="262"/>
      <c r="F163" s="3" t="s">
        <v>10</v>
      </c>
      <c r="G163" s="193">
        <v>1</v>
      </c>
      <c r="H163" s="193">
        <v>1</v>
      </c>
      <c r="I163" s="80">
        <v>1</v>
      </c>
      <c r="J163" s="190">
        <v>0</v>
      </c>
      <c r="K163" s="190">
        <f t="shared" si="108"/>
        <v>0</v>
      </c>
      <c r="L163" s="190">
        <f t="shared" si="109"/>
        <v>0</v>
      </c>
      <c r="M163" s="190">
        <f t="shared" si="110"/>
        <v>0</v>
      </c>
      <c r="N163" s="190">
        <v>0</v>
      </c>
      <c r="O163" s="190">
        <f t="shared" si="111"/>
        <v>0</v>
      </c>
      <c r="P163" s="190">
        <f t="shared" si="112"/>
        <v>0</v>
      </c>
      <c r="Q163" s="190">
        <f t="shared" si="113"/>
        <v>0</v>
      </c>
      <c r="R163" s="190">
        <v>0</v>
      </c>
      <c r="S163" s="190">
        <f t="shared" si="114"/>
        <v>0</v>
      </c>
      <c r="T163" s="190">
        <f t="shared" si="115"/>
        <v>0</v>
      </c>
      <c r="U163" s="190">
        <f t="shared" si="116"/>
        <v>0</v>
      </c>
      <c r="V163" s="190">
        <v>0</v>
      </c>
      <c r="W163" s="190">
        <f t="shared" si="117"/>
        <v>0</v>
      </c>
      <c r="X163" s="190">
        <f t="shared" si="118"/>
        <v>0</v>
      </c>
      <c r="Y163" s="190">
        <f t="shared" si="119"/>
        <v>0</v>
      </c>
    </row>
    <row r="164" spans="2:25" ht="15.75" x14ac:dyDescent="0.25">
      <c r="B164" s="227" t="s">
        <v>66</v>
      </c>
      <c r="C164" s="274">
        <v>20</v>
      </c>
      <c r="D164" s="271">
        <v>20</v>
      </c>
      <c r="E164" s="271">
        <v>20</v>
      </c>
      <c r="F164" s="3" t="s">
        <v>63</v>
      </c>
      <c r="G164" s="4">
        <v>20</v>
      </c>
      <c r="H164" s="4">
        <v>20</v>
      </c>
      <c r="I164" s="4">
        <v>20</v>
      </c>
      <c r="J164" s="190">
        <v>2</v>
      </c>
      <c r="K164" s="190">
        <f t="shared" si="108"/>
        <v>0.4</v>
      </c>
      <c r="L164" s="190">
        <f t="shared" si="109"/>
        <v>0.4</v>
      </c>
      <c r="M164" s="190">
        <f t="shared" si="110"/>
        <v>0.4</v>
      </c>
      <c r="N164" s="190">
        <v>0.1</v>
      </c>
      <c r="O164" s="190">
        <f t="shared" si="111"/>
        <v>0.02</v>
      </c>
      <c r="P164" s="190">
        <f t="shared" si="112"/>
        <v>0.02</v>
      </c>
      <c r="Q164" s="190">
        <f t="shared" si="113"/>
        <v>0.02</v>
      </c>
      <c r="R164" s="190">
        <v>1.2</v>
      </c>
      <c r="S164" s="190">
        <f t="shared" si="114"/>
        <v>0.24</v>
      </c>
      <c r="T164" s="190">
        <f t="shared" si="115"/>
        <v>0.24</v>
      </c>
      <c r="U164" s="190">
        <f t="shared" si="116"/>
        <v>0.24</v>
      </c>
      <c r="V164" s="190">
        <v>13</v>
      </c>
      <c r="W164" s="190">
        <f t="shared" si="117"/>
        <v>2.6</v>
      </c>
      <c r="X164" s="190">
        <f t="shared" si="118"/>
        <v>2.6</v>
      </c>
      <c r="Y164" s="190">
        <f t="shared" si="119"/>
        <v>2.6</v>
      </c>
    </row>
    <row r="165" spans="2:25" ht="15.75" x14ac:dyDescent="0.25">
      <c r="B165" s="228"/>
      <c r="C165" s="275"/>
      <c r="D165" s="272"/>
      <c r="E165" s="272"/>
      <c r="F165" s="3" t="s">
        <v>35</v>
      </c>
      <c r="G165" s="4">
        <v>4</v>
      </c>
      <c r="H165" s="4">
        <v>4</v>
      </c>
      <c r="I165" s="4">
        <v>4</v>
      </c>
      <c r="J165" s="190">
        <v>0</v>
      </c>
      <c r="K165" s="190">
        <f t="shared" si="108"/>
        <v>0</v>
      </c>
      <c r="L165" s="190">
        <f t="shared" si="109"/>
        <v>0</v>
      </c>
      <c r="M165" s="190">
        <f t="shared" si="110"/>
        <v>0</v>
      </c>
      <c r="N165" s="190">
        <v>99.9</v>
      </c>
      <c r="O165" s="190">
        <f t="shared" si="111"/>
        <v>3.9960000000000004</v>
      </c>
      <c r="P165" s="190">
        <f t="shared" si="112"/>
        <v>3.9960000000000004</v>
      </c>
      <c r="Q165" s="190">
        <f t="shared" si="113"/>
        <v>3.9960000000000004</v>
      </c>
      <c r="R165" s="190">
        <v>0</v>
      </c>
      <c r="S165" s="190">
        <f t="shared" si="114"/>
        <v>0</v>
      </c>
      <c r="T165" s="190">
        <f t="shared" si="115"/>
        <v>0</v>
      </c>
      <c r="U165" s="190">
        <f t="shared" si="116"/>
        <v>0</v>
      </c>
      <c r="V165" s="190">
        <v>899</v>
      </c>
      <c r="W165" s="190">
        <f t="shared" si="117"/>
        <v>35.96</v>
      </c>
      <c r="X165" s="190">
        <f t="shared" si="118"/>
        <v>35.96</v>
      </c>
      <c r="Y165" s="190">
        <f t="shared" si="119"/>
        <v>35.96</v>
      </c>
    </row>
    <row r="166" spans="2:25" ht="15.75" x14ac:dyDescent="0.25">
      <c r="B166" s="228"/>
      <c r="C166" s="275"/>
      <c r="D166" s="272"/>
      <c r="E166" s="272"/>
      <c r="F166" s="3" t="s">
        <v>64</v>
      </c>
      <c r="G166" s="4">
        <v>10</v>
      </c>
      <c r="H166" s="4">
        <v>10</v>
      </c>
      <c r="I166" s="4">
        <v>10</v>
      </c>
      <c r="J166" s="190">
        <v>11.1</v>
      </c>
      <c r="K166" s="190">
        <f t="shared" si="108"/>
        <v>1.1100000000000001</v>
      </c>
      <c r="L166" s="190">
        <f t="shared" si="109"/>
        <v>1.1100000000000001</v>
      </c>
      <c r="M166" s="190">
        <f t="shared" si="110"/>
        <v>1.1100000000000001</v>
      </c>
      <c r="N166" s="190">
        <v>1.5</v>
      </c>
      <c r="O166" s="190">
        <f t="shared" si="111"/>
        <v>0.15</v>
      </c>
      <c r="P166" s="190">
        <f t="shared" si="112"/>
        <v>0.15</v>
      </c>
      <c r="Q166" s="190">
        <f t="shared" si="113"/>
        <v>0.15</v>
      </c>
      <c r="R166" s="190">
        <v>67.8</v>
      </c>
      <c r="S166" s="190">
        <f t="shared" si="114"/>
        <v>6.78</v>
      </c>
      <c r="T166" s="190">
        <f t="shared" si="115"/>
        <v>6.78</v>
      </c>
      <c r="U166" s="190">
        <f t="shared" si="116"/>
        <v>6.78</v>
      </c>
      <c r="V166" s="190">
        <v>329</v>
      </c>
      <c r="W166" s="190">
        <f t="shared" si="117"/>
        <v>32.9</v>
      </c>
      <c r="X166" s="190">
        <f t="shared" si="118"/>
        <v>32.9</v>
      </c>
      <c r="Y166" s="190">
        <f t="shared" si="119"/>
        <v>32.9</v>
      </c>
    </row>
    <row r="167" spans="2:25" ht="15.75" x14ac:dyDescent="0.25">
      <c r="B167" s="228"/>
      <c r="C167" s="275"/>
      <c r="D167" s="272"/>
      <c r="E167" s="272"/>
      <c r="F167" s="3" t="s">
        <v>65</v>
      </c>
      <c r="G167" s="4">
        <v>20</v>
      </c>
      <c r="H167" s="4">
        <v>20</v>
      </c>
      <c r="I167" s="4">
        <v>20</v>
      </c>
      <c r="J167" s="190">
        <v>3.6</v>
      </c>
      <c r="K167" s="190">
        <f t="shared" si="108"/>
        <v>0.72</v>
      </c>
      <c r="L167" s="190">
        <f t="shared" si="109"/>
        <v>0.72</v>
      </c>
      <c r="M167" s="190">
        <f t="shared" si="110"/>
        <v>0.72</v>
      </c>
      <c r="N167" s="190">
        <v>0</v>
      </c>
      <c r="O167" s="190">
        <f t="shared" si="111"/>
        <v>0</v>
      </c>
      <c r="P167" s="190">
        <f t="shared" si="112"/>
        <v>0</v>
      </c>
      <c r="Q167" s="190">
        <f t="shared" si="113"/>
        <v>0</v>
      </c>
      <c r="R167" s="190">
        <v>11.8</v>
      </c>
      <c r="S167" s="190">
        <f t="shared" si="114"/>
        <v>2.36</v>
      </c>
      <c r="T167" s="190">
        <f t="shared" si="115"/>
        <v>2.36</v>
      </c>
      <c r="U167" s="190">
        <f t="shared" si="116"/>
        <v>2.36</v>
      </c>
      <c r="V167" s="190">
        <v>63</v>
      </c>
      <c r="W167" s="190">
        <f t="shared" si="117"/>
        <v>12.6</v>
      </c>
      <c r="X167" s="190">
        <f t="shared" si="118"/>
        <v>12.6</v>
      </c>
      <c r="Y167" s="190">
        <f t="shared" si="119"/>
        <v>12.6</v>
      </c>
    </row>
    <row r="168" spans="2:25" ht="15.75" x14ac:dyDescent="0.25">
      <c r="B168" s="228"/>
      <c r="C168" s="275"/>
      <c r="D168" s="272"/>
      <c r="E168" s="272"/>
      <c r="F168" s="3" t="s">
        <v>16</v>
      </c>
      <c r="G168" s="4">
        <v>16</v>
      </c>
      <c r="H168" s="4">
        <v>16</v>
      </c>
      <c r="I168" s="4">
        <v>16</v>
      </c>
      <c r="J168" s="190">
        <v>1.3</v>
      </c>
      <c r="K168" s="190">
        <f t="shared" si="108"/>
        <v>0.20800000000000002</v>
      </c>
      <c r="L168" s="190">
        <f t="shared" si="109"/>
        <v>0.20800000000000002</v>
      </c>
      <c r="M168" s="190">
        <f t="shared" si="110"/>
        <v>0.20800000000000002</v>
      </c>
      <c r="N168" s="190">
        <v>0.1</v>
      </c>
      <c r="O168" s="190">
        <f t="shared" si="111"/>
        <v>1.6E-2</v>
      </c>
      <c r="P168" s="190">
        <f t="shared" si="112"/>
        <v>1.6E-2</v>
      </c>
      <c r="Q168" s="190">
        <f t="shared" si="113"/>
        <v>1.6E-2</v>
      </c>
      <c r="R168" s="190">
        <v>7</v>
      </c>
      <c r="S168" s="190">
        <f t="shared" si="114"/>
        <v>1.1200000000000001</v>
      </c>
      <c r="T168" s="190">
        <f t="shared" si="115"/>
        <v>1.1200000000000001</v>
      </c>
      <c r="U168" s="190">
        <f t="shared" si="116"/>
        <v>1.1200000000000001</v>
      </c>
      <c r="V168" s="190">
        <v>33</v>
      </c>
      <c r="W168" s="190">
        <f t="shared" si="117"/>
        <v>5.28</v>
      </c>
      <c r="X168" s="190">
        <f t="shared" si="118"/>
        <v>5.28</v>
      </c>
      <c r="Y168" s="190">
        <f t="shared" si="119"/>
        <v>5.28</v>
      </c>
    </row>
    <row r="169" spans="2:25" ht="15.75" x14ac:dyDescent="0.25">
      <c r="B169" s="228"/>
      <c r="C169" s="275"/>
      <c r="D169" s="272"/>
      <c r="E169" s="272"/>
      <c r="F169" s="3" t="s">
        <v>11</v>
      </c>
      <c r="G169" s="4">
        <v>4</v>
      </c>
      <c r="H169" s="4">
        <v>4</v>
      </c>
      <c r="I169" s="4">
        <v>4</v>
      </c>
      <c r="J169" s="190">
        <v>1.7</v>
      </c>
      <c r="K169" s="190">
        <f t="shared" si="108"/>
        <v>6.8000000000000005E-2</v>
      </c>
      <c r="L169" s="190">
        <f t="shared" si="109"/>
        <v>6.8000000000000005E-2</v>
      </c>
      <c r="M169" s="190">
        <f t="shared" si="110"/>
        <v>6.8000000000000005E-2</v>
      </c>
      <c r="N169" s="190">
        <v>0</v>
      </c>
      <c r="O169" s="190">
        <f t="shared" si="111"/>
        <v>0</v>
      </c>
      <c r="P169" s="190">
        <f t="shared" si="112"/>
        <v>0</v>
      </c>
      <c r="Q169" s="190">
        <f t="shared" si="113"/>
        <v>0</v>
      </c>
      <c r="R169" s="190">
        <v>9.5</v>
      </c>
      <c r="S169" s="190">
        <f t="shared" si="114"/>
        <v>0.38</v>
      </c>
      <c r="T169" s="190">
        <f t="shared" si="115"/>
        <v>0.38</v>
      </c>
      <c r="U169" s="190">
        <f t="shared" si="116"/>
        <v>0.38</v>
      </c>
      <c r="V169" s="190">
        <v>43</v>
      </c>
      <c r="W169" s="190">
        <f t="shared" si="117"/>
        <v>1.72</v>
      </c>
      <c r="X169" s="190">
        <f t="shared" si="118"/>
        <v>1.72</v>
      </c>
      <c r="Y169" s="190">
        <f t="shared" si="119"/>
        <v>1.72</v>
      </c>
    </row>
    <row r="170" spans="2:25" ht="15.75" x14ac:dyDescent="0.25">
      <c r="B170" s="228"/>
      <c r="C170" s="275"/>
      <c r="D170" s="272"/>
      <c r="E170" s="272"/>
      <c r="F170" s="3" t="s">
        <v>19</v>
      </c>
      <c r="G170" s="4">
        <v>3</v>
      </c>
      <c r="H170" s="4">
        <v>3</v>
      </c>
      <c r="I170" s="4">
        <v>3</v>
      </c>
      <c r="J170" s="190">
        <v>0</v>
      </c>
      <c r="K170" s="190">
        <f t="shared" si="108"/>
        <v>0</v>
      </c>
      <c r="L170" s="190">
        <f t="shared" si="109"/>
        <v>0</v>
      </c>
      <c r="M170" s="190">
        <f t="shared" si="110"/>
        <v>0</v>
      </c>
      <c r="N170" s="190">
        <v>0</v>
      </c>
      <c r="O170" s="190">
        <f t="shared" si="111"/>
        <v>0</v>
      </c>
      <c r="P170" s="190">
        <f t="shared" si="112"/>
        <v>0</v>
      </c>
      <c r="Q170" s="190">
        <f t="shared" si="113"/>
        <v>0</v>
      </c>
      <c r="R170" s="190">
        <v>99.8</v>
      </c>
      <c r="S170" s="190">
        <f t="shared" si="114"/>
        <v>2.9939999999999998</v>
      </c>
      <c r="T170" s="190">
        <f t="shared" si="115"/>
        <v>2.9939999999999998</v>
      </c>
      <c r="U170" s="190">
        <f t="shared" si="116"/>
        <v>2.9939999999999998</v>
      </c>
      <c r="V170" s="190">
        <v>374</v>
      </c>
      <c r="W170" s="190">
        <f t="shared" si="117"/>
        <v>11.22</v>
      </c>
      <c r="X170" s="190">
        <f t="shared" si="118"/>
        <v>11.22</v>
      </c>
      <c r="Y170" s="190">
        <f t="shared" si="119"/>
        <v>11.22</v>
      </c>
    </row>
    <row r="171" spans="2:25" ht="15.75" x14ac:dyDescent="0.25">
      <c r="B171" s="229"/>
      <c r="C171" s="276"/>
      <c r="D171" s="273"/>
      <c r="E171" s="273"/>
      <c r="F171" s="3" t="s">
        <v>10</v>
      </c>
      <c r="G171" s="4">
        <v>1</v>
      </c>
      <c r="H171" s="4">
        <v>1</v>
      </c>
      <c r="I171" s="4">
        <v>1</v>
      </c>
      <c r="J171" s="190">
        <v>0</v>
      </c>
      <c r="K171" s="190">
        <f t="shared" si="108"/>
        <v>0</v>
      </c>
      <c r="L171" s="190">
        <f t="shared" si="109"/>
        <v>0</v>
      </c>
      <c r="M171" s="190">
        <f t="shared" si="110"/>
        <v>0</v>
      </c>
      <c r="N171" s="190">
        <v>0</v>
      </c>
      <c r="O171" s="190">
        <f t="shared" si="111"/>
        <v>0</v>
      </c>
      <c r="P171" s="190">
        <f t="shared" si="112"/>
        <v>0</v>
      </c>
      <c r="Q171" s="190">
        <f t="shared" si="113"/>
        <v>0</v>
      </c>
      <c r="R171" s="190">
        <v>0</v>
      </c>
      <c r="S171" s="190">
        <f t="shared" si="114"/>
        <v>0</v>
      </c>
      <c r="T171" s="190">
        <f t="shared" si="115"/>
        <v>0</v>
      </c>
      <c r="U171" s="190">
        <f t="shared" si="116"/>
        <v>0</v>
      </c>
      <c r="V171" s="190">
        <v>0</v>
      </c>
      <c r="W171" s="190">
        <f t="shared" si="117"/>
        <v>0</v>
      </c>
      <c r="X171" s="190">
        <f t="shared" si="118"/>
        <v>0</v>
      </c>
      <c r="Y171" s="190">
        <f t="shared" si="119"/>
        <v>0</v>
      </c>
    </row>
    <row r="172" spans="2:25" ht="15.75" x14ac:dyDescent="0.25">
      <c r="B172" s="277" t="s">
        <v>86</v>
      </c>
      <c r="C172" s="222">
        <v>100</v>
      </c>
      <c r="D172" s="222">
        <v>130</v>
      </c>
      <c r="E172" s="233">
        <v>150</v>
      </c>
      <c r="F172" s="51" t="s">
        <v>60</v>
      </c>
      <c r="G172" s="193">
        <v>36</v>
      </c>
      <c r="H172" s="193">
        <v>46</v>
      </c>
      <c r="I172" s="193">
        <v>56</v>
      </c>
      <c r="J172" s="200">
        <v>7</v>
      </c>
      <c r="K172" s="190">
        <f t="shared" si="108"/>
        <v>2.52</v>
      </c>
      <c r="L172" s="190">
        <f t="shared" si="109"/>
        <v>3.22</v>
      </c>
      <c r="M172" s="190">
        <f t="shared" si="110"/>
        <v>3.92</v>
      </c>
      <c r="N172" s="200">
        <v>0.6</v>
      </c>
      <c r="O172" s="190">
        <f t="shared" si="111"/>
        <v>0.21599999999999997</v>
      </c>
      <c r="P172" s="190">
        <f t="shared" si="112"/>
        <v>0.27599999999999997</v>
      </c>
      <c r="Q172" s="190">
        <f t="shared" si="113"/>
        <v>0.33600000000000002</v>
      </c>
      <c r="R172" s="200">
        <v>77.3</v>
      </c>
      <c r="S172" s="190">
        <f t="shared" si="114"/>
        <v>27.827999999999996</v>
      </c>
      <c r="T172" s="190">
        <f t="shared" si="115"/>
        <v>35.558</v>
      </c>
      <c r="U172" s="190">
        <f t="shared" si="116"/>
        <v>43.288000000000004</v>
      </c>
      <c r="V172" s="200">
        <v>323</v>
      </c>
      <c r="W172" s="190">
        <f t="shared" si="117"/>
        <v>116.28</v>
      </c>
      <c r="X172" s="190">
        <f t="shared" si="118"/>
        <v>148.58000000000001</v>
      </c>
      <c r="Y172" s="190">
        <f t="shared" si="119"/>
        <v>180.88</v>
      </c>
    </row>
    <row r="173" spans="2:25" ht="15.75" x14ac:dyDescent="0.25">
      <c r="B173" s="265"/>
      <c r="C173" s="209"/>
      <c r="D173" s="209"/>
      <c r="E173" s="234"/>
      <c r="F173" s="3" t="s">
        <v>33</v>
      </c>
      <c r="G173" s="193">
        <v>5</v>
      </c>
      <c r="H173" s="193">
        <v>5</v>
      </c>
      <c r="I173" s="193">
        <v>5</v>
      </c>
      <c r="J173" s="190">
        <v>1.3</v>
      </c>
      <c r="K173" s="190">
        <f t="shared" si="108"/>
        <v>6.5000000000000002E-2</v>
      </c>
      <c r="L173" s="190">
        <f t="shared" si="109"/>
        <v>6.5000000000000002E-2</v>
      </c>
      <c r="M173" s="190">
        <f t="shared" si="110"/>
        <v>6.5000000000000002E-2</v>
      </c>
      <c r="N173" s="190">
        <v>72.5</v>
      </c>
      <c r="O173" s="190">
        <f t="shared" si="111"/>
        <v>3.625</v>
      </c>
      <c r="P173" s="190">
        <f t="shared" si="112"/>
        <v>3.625</v>
      </c>
      <c r="Q173" s="190">
        <f t="shared" si="113"/>
        <v>3.625</v>
      </c>
      <c r="R173" s="190">
        <v>0.9</v>
      </c>
      <c r="S173" s="190">
        <f t="shared" si="114"/>
        <v>4.4999999999999998E-2</v>
      </c>
      <c r="T173" s="190">
        <f t="shared" si="115"/>
        <v>4.4999999999999998E-2</v>
      </c>
      <c r="U173" s="190">
        <f t="shared" si="116"/>
        <v>4.4999999999999998E-2</v>
      </c>
      <c r="V173" s="190">
        <v>661</v>
      </c>
      <c r="W173" s="190">
        <f t="shared" si="117"/>
        <v>33.049999999999997</v>
      </c>
      <c r="X173" s="190">
        <f t="shared" si="118"/>
        <v>33.049999999999997</v>
      </c>
      <c r="Y173" s="190">
        <f t="shared" si="119"/>
        <v>33.049999999999997</v>
      </c>
    </row>
    <row r="174" spans="2:25" ht="15.75" customHeight="1" thickBot="1" x14ac:dyDescent="0.3">
      <c r="B174" s="278"/>
      <c r="C174" s="210"/>
      <c r="D174" s="210"/>
      <c r="E174" s="238"/>
      <c r="F174" s="74" t="s">
        <v>10</v>
      </c>
      <c r="G174" s="201">
        <v>1</v>
      </c>
      <c r="H174" s="201">
        <v>1</v>
      </c>
      <c r="I174" s="201">
        <v>1</v>
      </c>
      <c r="J174" s="190">
        <v>0</v>
      </c>
      <c r="K174" s="190">
        <f t="shared" si="108"/>
        <v>0</v>
      </c>
      <c r="L174" s="190">
        <f t="shared" si="109"/>
        <v>0</v>
      </c>
      <c r="M174" s="190">
        <f t="shared" si="110"/>
        <v>0</v>
      </c>
      <c r="N174" s="190">
        <v>0</v>
      </c>
      <c r="O174" s="190">
        <f t="shared" si="111"/>
        <v>0</v>
      </c>
      <c r="P174" s="190">
        <f t="shared" si="112"/>
        <v>0</v>
      </c>
      <c r="Q174" s="190">
        <f t="shared" si="113"/>
        <v>0</v>
      </c>
      <c r="R174" s="190">
        <v>0</v>
      </c>
      <c r="S174" s="190">
        <f t="shared" si="114"/>
        <v>0</v>
      </c>
      <c r="T174" s="190">
        <f t="shared" si="115"/>
        <v>0</v>
      </c>
      <c r="U174" s="190">
        <f t="shared" si="116"/>
        <v>0</v>
      </c>
      <c r="V174" s="190">
        <v>0</v>
      </c>
      <c r="W174" s="190">
        <f t="shared" si="117"/>
        <v>0</v>
      </c>
      <c r="X174" s="190">
        <f t="shared" si="118"/>
        <v>0</v>
      </c>
      <c r="Y174" s="190">
        <f t="shared" si="119"/>
        <v>0</v>
      </c>
    </row>
    <row r="175" spans="2:25" ht="15.75" x14ac:dyDescent="0.25">
      <c r="B175" s="3" t="s">
        <v>90</v>
      </c>
      <c r="C175" s="193">
        <v>10</v>
      </c>
      <c r="D175" s="193">
        <v>10</v>
      </c>
      <c r="E175" s="193">
        <v>10</v>
      </c>
      <c r="F175" s="3" t="s">
        <v>90</v>
      </c>
      <c r="G175" s="202">
        <v>10</v>
      </c>
      <c r="H175" s="202">
        <v>10</v>
      </c>
      <c r="I175" s="203">
        <v>10</v>
      </c>
      <c r="J175" s="190">
        <v>0.8</v>
      </c>
      <c r="K175" s="190">
        <f t="shared" si="108"/>
        <v>0.08</v>
      </c>
      <c r="L175" s="190">
        <f t="shared" si="109"/>
        <v>0.08</v>
      </c>
      <c r="M175" s="190">
        <f t="shared" si="110"/>
        <v>0.08</v>
      </c>
      <c r="N175" s="190">
        <v>0</v>
      </c>
      <c r="O175" s="190">
        <f t="shared" si="111"/>
        <v>0</v>
      </c>
      <c r="P175" s="190">
        <f t="shared" si="112"/>
        <v>0</v>
      </c>
      <c r="Q175" s="190">
        <f t="shared" si="113"/>
        <v>0</v>
      </c>
      <c r="R175" s="190">
        <v>80.3</v>
      </c>
      <c r="S175" s="190">
        <f t="shared" si="114"/>
        <v>8.0299999999999994</v>
      </c>
      <c r="T175" s="190">
        <f t="shared" si="115"/>
        <v>8.0299999999999994</v>
      </c>
      <c r="U175" s="190">
        <f t="shared" si="116"/>
        <v>8.0299999999999994</v>
      </c>
      <c r="V175" s="190">
        <v>328</v>
      </c>
      <c r="W175" s="190">
        <f t="shared" si="117"/>
        <v>32.799999999999997</v>
      </c>
      <c r="X175" s="190">
        <f t="shared" si="118"/>
        <v>32.799999999999997</v>
      </c>
      <c r="Y175" s="190">
        <f t="shared" si="119"/>
        <v>32.799999999999997</v>
      </c>
    </row>
    <row r="176" spans="2:25" ht="15.75" x14ac:dyDescent="0.25">
      <c r="B176" s="227" t="s">
        <v>141</v>
      </c>
      <c r="C176" s="222">
        <v>200</v>
      </c>
      <c r="D176" s="222">
        <v>200</v>
      </c>
      <c r="E176" s="222">
        <v>200</v>
      </c>
      <c r="F176" s="140" t="s">
        <v>147</v>
      </c>
      <c r="G176" s="193">
        <v>1</v>
      </c>
      <c r="H176" s="193">
        <v>1</v>
      </c>
      <c r="I176" s="80">
        <v>1</v>
      </c>
      <c r="J176" s="190">
        <v>0.1</v>
      </c>
      <c r="K176" s="190">
        <f t="shared" si="108"/>
        <v>1E-3</v>
      </c>
      <c r="L176" s="190">
        <f t="shared" si="109"/>
        <v>1E-3</v>
      </c>
      <c r="M176" s="190">
        <f t="shared" si="110"/>
        <v>1E-3</v>
      </c>
      <c r="N176" s="190">
        <v>0</v>
      </c>
      <c r="O176" s="190">
        <f t="shared" si="111"/>
        <v>0</v>
      </c>
      <c r="P176" s="190">
        <f t="shared" si="112"/>
        <v>0</v>
      </c>
      <c r="Q176" s="190">
        <f t="shared" si="113"/>
        <v>0</v>
      </c>
      <c r="R176" s="190">
        <v>0</v>
      </c>
      <c r="S176" s="190">
        <f t="shared" si="114"/>
        <v>0</v>
      </c>
      <c r="T176" s="190">
        <f t="shared" si="115"/>
        <v>0</v>
      </c>
      <c r="U176" s="190">
        <f t="shared" si="116"/>
        <v>0</v>
      </c>
      <c r="V176" s="190">
        <v>5</v>
      </c>
      <c r="W176" s="190">
        <f t="shared" si="117"/>
        <v>0.05</v>
      </c>
      <c r="X176" s="190">
        <f t="shared" si="118"/>
        <v>0.05</v>
      </c>
      <c r="Y176" s="190">
        <f t="shared" si="119"/>
        <v>0.05</v>
      </c>
    </row>
    <row r="177" spans="2:25" ht="15.75" x14ac:dyDescent="0.25">
      <c r="B177" s="228"/>
      <c r="C177" s="209"/>
      <c r="D177" s="209"/>
      <c r="E177" s="209"/>
      <c r="F177" s="3" t="s">
        <v>19</v>
      </c>
      <c r="G177" s="102">
        <v>15</v>
      </c>
      <c r="H177" s="102">
        <v>15</v>
      </c>
      <c r="I177" s="103">
        <v>15</v>
      </c>
      <c r="J177" s="190">
        <v>0</v>
      </c>
      <c r="K177" s="190">
        <f t="shared" si="108"/>
        <v>0</v>
      </c>
      <c r="L177" s="190">
        <f t="shared" si="109"/>
        <v>0</v>
      </c>
      <c r="M177" s="190">
        <f t="shared" si="110"/>
        <v>0</v>
      </c>
      <c r="N177" s="190">
        <v>0</v>
      </c>
      <c r="O177" s="190">
        <f t="shared" si="111"/>
        <v>0</v>
      </c>
      <c r="P177" s="190">
        <f t="shared" si="112"/>
        <v>0</v>
      </c>
      <c r="Q177" s="190">
        <f t="shared" si="113"/>
        <v>0</v>
      </c>
      <c r="R177" s="190">
        <v>99.8</v>
      </c>
      <c r="S177" s="190">
        <f t="shared" si="114"/>
        <v>14.97</v>
      </c>
      <c r="T177" s="190">
        <f t="shared" si="115"/>
        <v>14.97</v>
      </c>
      <c r="U177" s="190">
        <f t="shared" si="116"/>
        <v>14.97</v>
      </c>
      <c r="V177" s="190">
        <v>374</v>
      </c>
      <c r="W177" s="190">
        <f t="shared" si="117"/>
        <v>56.1</v>
      </c>
      <c r="X177" s="190">
        <f t="shared" si="118"/>
        <v>56.1</v>
      </c>
      <c r="Y177" s="190">
        <f t="shared" si="119"/>
        <v>56.1</v>
      </c>
    </row>
    <row r="178" spans="2:25" ht="16.5" thickBot="1" x14ac:dyDescent="0.3">
      <c r="B178" s="229"/>
      <c r="C178" s="210"/>
      <c r="D178" s="210"/>
      <c r="E178" s="210"/>
      <c r="F178" s="3" t="s">
        <v>135</v>
      </c>
      <c r="G178" s="104">
        <v>7</v>
      </c>
      <c r="H178" s="104">
        <v>7</v>
      </c>
      <c r="I178" s="105">
        <v>7</v>
      </c>
      <c r="J178" s="190">
        <v>0.9</v>
      </c>
      <c r="K178" s="190">
        <f t="shared" si="108"/>
        <v>6.3E-2</v>
      </c>
      <c r="L178" s="190">
        <f t="shared" si="109"/>
        <v>6.3E-2</v>
      </c>
      <c r="M178" s="190">
        <f t="shared" si="110"/>
        <v>6.3E-2</v>
      </c>
      <c r="N178" s="190">
        <v>0</v>
      </c>
      <c r="O178" s="190">
        <f t="shared" si="111"/>
        <v>0</v>
      </c>
      <c r="P178" s="190">
        <f t="shared" si="112"/>
        <v>0</v>
      </c>
      <c r="Q178" s="190">
        <f t="shared" si="113"/>
        <v>0</v>
      </c>
      <c r="R178" s="190">
        <v>3.6</v>
      </c>
      <c r="S178" s="190">
        <f t="shared" si="114"/>
        <v>0.252</v>
      </c>
      <c r="T178" s="190">
        <f t="shared" si="115"/>
        <v>0.252</v>
      </c>
      <c r="U178" s="190">
        <f t="shared" si="116"/>
        <v>0.252</v>
      </c>
      <c r="V178" s="190">
        <v>31</v>
      </c>
      <c r="W178" s="190">
        <f t="shared" si="117"/>
        <v>2.17</v>
      </c>
      <c r="X178" s="190">
        <f t="shared" si="118"/>
        <v>2.17</v>
      </c>
      <c r="Y178" s="190">
        <f t="shared" si="119"/>
        <v>2.17</v>
      </c>
    </row>
    <row r="179" spans="2:25" ht="32.25" thickBot="1" x14ac:dyDescent="0.3">
      <c r="B179" s="12" t="s">
        <v>14</v>
      </c>
      <c r="C179" s="193">
        <v>20</v>
      </c>
      <c r="D179" s="193">
        <v>35</v>
      </c>
      <c r="E179" s="193">
        <v>40</v>
      </c>
      <c r="F179" s="19" t="s">
        <v>14</v>
      </c>
      <c r="G179" s="106">
        <v>20</v>
      </c>
      <c r="H179" s="106">
        <v>35</v>
      </c>
      <c r="I179" s="107">
        <v>40</v>
      </c>
      <c r="J179" s="190">
        <v>6.5</v>
      </c>
      <c r="K179" s="187">
        <f t="shared" si="108"/>
        <v>1.3</v>
      </c>
      <c r="L179" s="187">
        <f t="shared" si="109"/>
        <v>2.2749999999999999</v>
      </c>
      <c r="M179" s="187">
        <f t="shared" si="110"/>
        <v>2.6</v>
      </c>
      <c r="N179" s="187">
        <v>1</v>
      </c>
      <c r="O179" s="187">
        <f t="shared" si="111"/>
        <v>0.2</v>
      </c>
      <c r="P179" s="187">
        <f t="shared" si="112"/>
        <v>0.35</v>
      </c>
      <c r="Q179" s="187">
        <f t="shared" si="113"/>
        <v>0.4</v>
      </c>
      <c r="R179" s="187">
        <v>40.1</v>
      </c>
      <c r="S179" s="187">
        <f t="shared" si="114"/>
        <v>8.02</v>
      </c>
      <c r="T179" s="187">
        <f t="shared" si="115"/>
        <v>14.035</v>
      </c>
      <c r="U179" s="187">
        <f t="shared" si="116"/>
        <v>16.04</v>
      </c>
      <c r="V179" s="187">
        <v>190</v>
      </c>
      <c r="W179" s="187">
        <f t="shared" si="117"/>
        <v>38</v>
      </c>
      <c r="X179" s="187">
        <f t="shared" si="118"/>
        <v>66.5</v>
      </c>
      <c r="Y179" s="187">
        <f t="shared" si="119"/>
        <v>76</v>
      </c>
    </row>
    <row r="180" spans="2:25" ht="15.75" customHeight="1" x14ac:dyDescent="0.3">
      <c r="B180" s="26"/>
      <c r="C180" s="26"/>
      <c r="D180" s="26"/>
      <c r="E180" s="26"/>
      <c r="F180" s="26"/>
      <c r="G180" s="26"/>
      <c r="H180" s="26"/>
      <c r="I180" s="26"/>
      <c r="J180" s="114"/>
      <c r="K180" s="118">
        <f>SUM(K158:K179)</f>
        <v>34.032999999999987</v>
      </c>
      <c r="L180" s="118">
        <f>SUM(L158:L179)</f>
        <v>49.841999999999992</v>
      </c>
      <c r="M180" s="118">
        <f>SUM(M158:M179)</f>
        <v>63.342999999999989</v>
      </c>
      <c r="N180" s="118"/>
      <c r="O180" s="118">
        <f>SUM(O158:O179)</f>
        <v>19.370999999999999</v>
      </c>
      <c r="P180" s="118">
        <f>SUM(P158:P179)</f>
        <v>25.684999999999999</v>
      </c>
      <c r="Q180" s="118">
        <f>SUM(Q158:Q179)</f>
        <v>30.718999999999994</v>
      </c>
      <c r="R180" s="118"/>
      <c r="S180" s="118">
        <f>SUM(S158:S179)</f>
        <v>88.673999999999992</v>
      </c>
      <c r="T180" s="118">
        <f>SUM(T158:T179)</f>
        <v>110.935</v>
      </c>
      <c r="U180" s="118">
        <f>SUM(U158:U179)</f>
        <v>122.38499999999999</v>
      </c>
      <c r="V180" s="118"/>
      <c r="W180" s="118">
        <f>SUM(W158:W179)</f>
        <v>541.10000000000014</v>
      </c>
      <c r="X180" s="118">
        <f>SUM(X158:X179)</f>
        <v>689.64999999999986</v>
      </c>
      <c r="Y180" s="118">
        <f>SUM(Y158:Y179)</f>
        <v>777.74999999999989</v>
      </c>
    </row>
    <row r="181" spans="2:25" ht="15.75" customHeight="1" thickBot="1" x14ac:dyDescent="0.35">
      <c r="B181" s="26" t="s">
        <v>26</v>
      </c>
      <c r="C181" s="26"/>
      <c r="D181" s="26"/>
      <c r="E181" s="26"/>
      <c r="F181" s="26"/>
      <c r="G181" s="26"/>
      <c r="H181" s="26"/>
      <c r="I181" s="26"/>
      <c r="J181" s="114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</row>
    <row r="182" spans="2:25" ht="15.75" customHeight="1" x14ac:dyDescent="0.25">
      <c r="B182" s="291" t="s">
        <v>148</v>
      </c>
      <c r="C182" s="261">
        <v>60</v>
      </c>
      <c r="D182" s="261">
        <v>100</v>
      </c>
      <c r="E182" s="269">
        <v>100</v>
      </c>
      <c r="F182" s="53" t="s">
        <v>149</v>
      </c>
      <c r="G182" s="29">
        <v>47</v>
      </c>
      <c r="H182" s="29">
        <v>79</v>
      </c>
      <c r="I182" s="96">
        <v>79</v>
      </c>
      <c r="J182" s="190">
        <v>1.08</v>
      </c>
      <c r="K182" s="190">
        <f t="shared" ref="K182:K195" si="120">G182*J182/100</f>
        <v>0.50760000000000005</v>
      </c>
      <c r="L182" s="190">
        <f t="shared" ref="L182:L195" si="121">H182*J182/100</f>
        <v>0.85320000000000007</v>
      </c>
      <c r="M182" s="190">
        <f t="shared" ref="M182:M195" si="122">I182*J182/100</f>
        <v>0.85320000000000007</v>
      </c>
      <c r="N182" s="190">
        <v>0</v>
      </c>
      <c r="O182" s="190">
        <f t="shared" ref="O182:O195" si="123">G182*N182/100</f>
        <v>0</v>
      </c>
      <c r="P182" s="190">
        <f t="shared" ref="P182:P195" si="124">H182*N182/100</f>
        <v>0</v>
      </c>
      <c r="Q182" s="190">
        <f t="shared" ref="Q182:Q195" si="125">I182*N182/100</f>
        <v>0</v>
      </c>
      <c r="R182" s="190">
        <v>5.4</v>
      </c>
      <c r="S182" s="190">
        <f t="shared" ref="S182:S195" si="126">G182*R182/100</f>
        <v>2.5380000000000003</v>
      </c>
      <c r="T182" s="190">
        <f t="shared" ref="T182:T195" si="127">H182*R182/100</f>
        <v>4.266</v>
      </c>
      <c r="U182" s="190">
        <f t="shared" ref="U182:U195" si="128">I182*R182/100</f>
        <v>4.266</v>
      </c>
      <c r="V182" s="190">
        <v>28</v>
      </c>
      <c r="W182" s="190">
        <f t="shared" ref="W182:W195" si="129">G182*V182/100</f>
        <v>13.16</v>
      </c>
      <c r="X182" s="190">
        <f t="shared" ref="X182:X195" si="130">H182*V182/100</f>
        <v>22.12</v>
      </c>
      <c r="Y182" s="190">
        <f t="shared" ref="Y182:Y195" si="131">I182*V182/100</f>
        <v>22.12</v>
      </c>
    </row>
    <row r="183" spans="2:25" ht="15.75" x14ac:dyDescent="0.25">
      <c r="B183" s="263"/>
      <c r="C183" s="209"/>
      <c r="D183" s="209"/>
      <c r="E183" s="234"/>
      <c r="F183" s="3" t="s">
        <v>16</v>
      </c>
      <c r="G183" s="29">
        <v>6</v>
      </c>
      <c r="H183" s="29">
        <v>10</v>
      </c>
      <c r="I183" s="96">
        <v>10</v>
      </c>
      <c r="J183" s="190">
        <v>1.3</v>
      </c>
      <c r="K183" s="190">
        <f t="shared" si="120"/>
        <v>7.8000000000000014E-2</v>
      </c>
      <c r="L183" s="190">
        <f t="shared" si="121"/>
        <v>0.13</v>
      </c>
      <c r="M183" s="190">
        <f t="shared" si="122"/>
        <v>0.13</v>
      </c>
      <c r="N183" s="190">
        <v>0.1</v>
      </c>
      <c r="O183" s="190">
        <f t="shared" si="123"/>
        <v>6.000000000000001E-3</v>
      </c>
      <c r="P183" s="190">
        <f t="shared" si="124"/>
        <v>0.01</v>
      </c>
      <c r="Q183" s="190">
        <f t="shared" si="125"/>
        <v>0.01</v>
      </c>
      <c r="R183" s="190">
        <v>7</v>
      </c>
      <c r="S183" s="190">
        <f t="shared" si="126"/>
        <v>0.42</v>
      </c>
      <c r="T183" s="190">
        <f t="shared" si="127"/>
        <v>0.7</v>
      </c>
      <c r="U183" s="190">
        <f t="shared" si="128"/>
        <v>0.7</v>
      </c>
      <c r="V183" s="190">
        <v>33</v>
      </c>
      <c r="W183" s="190">
        <f t="shared" si="129"/>
        <v>1.98</v>
      </c>
      <c r="X183" s="190">
        <f t="shared" si="130"/>
        <v>3.3</v>
      </c>
      <c r="Y183" s="190">
        <f t="shared" si="131"/>
        <v>3.3</v>
      </c>
    </row>
    <row r="184" spans="2:25" ht="15.75" x14ac:dyDescent="0.25">
      <c r="B184" s="263"/>
      <c r="C184" s="209"/>
      <c r="D184" s="209"/>
      <c r="E184" s="234"/>
      <c r="F184" s="67" t="s">
        <v>13</v>
      </c>
      <c r="G184" s="29">
        <v>3</v>
      </c>
      <c r="H184" s="29">
        <v>5</v>
      </c>
      <c r="I184" s="96">
        <v>5</v>
      </c>
      <c r="J184" s="190">
        <v>0</v>
      </c>
      <c r="K184" s="190">
        <f t="shared" si="120"/>
        <v>0</v>
      </c>
      <c r="L184" s="190">
        <f t="shared" si="121"/>
        <v>0</v>
      </c>
      <c r="M184" s="190">
        <f t="shared" si="122"/>
        <v>0</v>
      </c>
      <c r="N184" s="190">
        <v>99.9</v>
      </c>
      <c r="O184" s="190">
        <f t="shared" si="123"/>
        <v>2.9970000000000003</v>
      </c>
      <c r="P184" s="190">
        <f t="shared" si="124"/>
        <v>4.9950000000000001</v>
      </c>
      <c r="Q184" s="190">
        <f t="shared" si="125"/>
        <v>4.9950000000000001</v>
      </c>
      <c r="R184" s="190">
        <v>0</v>
      </c>
      <c r="S184" s="190">
        <f t="shared" si="126"/>
        <v>0</v>
      </c>
      <c r="T184" s="190">
        <f t="shared" si="127"/>
        <v>0</v>
      </c>
      <c r="U184" s="190">
        <f t="shared" si="128"/>
        <v>0</v>
      </c>
      <c r="V184" s="190">
        <v>899</v>
      </c>
      <c r="W184" s="190">
        <f t="shared" si="129"/>
        <v>26.97</v>
      </c>
      <c r="X184" s="190">
        <f t="shared" si="130"/>
        <v>44.95</v>
      </c>
      <c r="Y184" s="190">
        <f t="shared" si="131"/>
        <v>44.95</v>
      </c>
    </row>
    <row r="185" spans="2:25" ht="15.75" x14ac:dyDescent="0.25">
      <c r="B185" s="263"/>
      <c r="C185" s="209"/>
      <c r="D185" s="209"/>
      <c r="E185" s="234"/>
      <c r="F185" s="51" t="s">
        <v>10</v>
      </c>
      <c r="G185" s="4">
        <v>1</v>
      </c>
      <c r="H185" s="4">
        <v>1</v>
      </c>
      <c r="I185" s="94">
        <v>1</v>
      </c>
      <c r="J185" s="190">
        <v>0</v>
      </c>
      <c r="K185" s="190">
        <f t="shared" si="120"/>
        <v>0</v>
      </c>
      <c r="L185" s="190">
        <f t="shared" si="121"/>
        <v>0</v>
      </c>
      <c r="M185" s="190">
        <f t="shared" si="122"/>
        <v>0</v>
      </c>
      <c r="N185" s="190">
        <v>0</v>
      </c>
      <c r="O185" s="190">
        <f t="shared" si="123"/>
        <v>0</v>
      </c>
      <c r="P185" s="190">
        <f t="shared" si="124"/>
        <v>0</v>
      </c>
      <c r="Q185" s="190">
        <f t="shared" si="125"/>
        <v>0</v>
      </c>
      <c r="R185" s="190">
        <v>0</v>
      </c>
      <c r="S185" s="190">
        <f t="shared" si="126"/>
        <v>0</v>
      </c>
      <c r="T185" s="190">
        <f t="shared" si="127"/>
        <v>0</v>
      </c>
      <c r="U185" s="190">
        <f t="shared" si="128"/>
        <v>0</v>
      </c>
      <c r="V185" s="190">
        <v>0</v>
      </c>
      <c r="W185" s="190">
        <f t="shared" si="129"/>
        <v>0</v>
      </c>
      <c r="X185" s="190">
        <f t="shared" si="130"/>
        <v>0</v>
      </c>
      <c r="Y185" s="190">
        <f t="shared" si="131"/>
        <v>0</v>
      </c>
    </row>
    <row r="186" spans="2:25" ht="16.5" thickBot="1" x14ac:dyDescent="0.3">
      <c r="B186" s="260"/>
      <c r="C186" s="262"/>
      <c r="D186" s="262"/>
      <c r="E186" s="270"/>
      <c r="F186" s="55" t="s">
        <v>19</v>
      </c>
      <c r="G186" s="193">
        <v>3</v>
      </c>
      <c r="H186" s="193">
        <v>4</v>
      </c>
      <c r="I186" s="80">
        <v>4</v>
      </c>
      <c r="J186" s="190">
        <v>0</v>
      </c>
      <c r="K186" s="190">
        <f t="shared" si="120"/>
        <v>0</v>
      </c>
      <c r="L186" s="190">
        <f t="shared" si="121"/>
        <v>0</v>
      </c>
      <c r="M186" s="190">
        <f t="shared" si="122"/>
        <v>0</v>
      </c>
      <c r="N186" s="190">
        <v>0</v>
      </c>
      <c r="O186" s="190">
        <f t="shared" si="123"/>
        <v>0</v>
      </c>
      <c r="P186" s="190">
        <f t="shared" si="124"/>
        <v>0</v>
      </c>
      <c r="Q186" s="190">
        <f t="shared" si="125"/>
        <v>0</v>
      </c>
      <c r="R186" s="190">
        <v>99.8</v>
      </c>
      <c r="S186" s="190">
        <f t="shared" si="126"/>
        <v>2.9939999999999998</v>
      </c>
      <c r="T186" s="190">
        <f t="shared" si="127"/>
        <v>3.992</v>
      </c>
      <c r="U186" s="190">
        <f t="shared" si="128"/>
        <v>3.992</v>
      </c>
      <c r="V186" s="190">
        <v>374</v>
      </c>
      <c r="W186" s="190">
        <f t="shared" si="129"/>
        <v>11.22</v>
      </c>
      <c r="X186" s="190">
        <f t="shared" si="130"/>
        <v>14.96</v>
      </c>
      <c r="Y186" s="190">
        <f t="shared" si="131"/>
        <v>14.96</v>
      </c>
    </row>
    <row r="187" spans="2:25" ht="18" customHeight="1" x14ac:dyDescent="0.25">
      <c r="B187" s="227" t="s">
        <v>136</v>
      </c>
      <c r="C187" s="261">
        <v>200</v>
      </c>
      <c r="D187" s="261">
        <v>200</v>
      </c>
      <c r="E187" s="261">
        <v>250</v>
      </c>
      <c r="F187" s="3" t="s">
        <v>137</v>
      </c>
      <c r="G187" s="78">
        <v>38</v>
      </c>
      <c r="H187" s="78">
        <v>38</v>
      </c>
      <c r="I187" s="78">
        <v>47</v>
      </c>
      <c r="J187" s="190">
        <v>22.5</v>
      </c>
      <c r="K187" s="190">
        <f t="shared" si="120"/>
        <v>8.5500000000000007</v>
      </c>
      <c r="L187" s="190">
        <f t="shared" si="121"/>
        <v>8.5500000000000007</v>
      </c>
      <c r="M187" s="190">
        <f t="shared" si="122"/>
        <v>10.574999999999999</v>
      </c>
      <c r="N187" s="190">
        <v>12.5</v>
      </c>
      <c r="O187" s="190">
        <f t="shared" si="123"/>
        <v>4.75</v>
      </c>
      <c r="P187" s="190">
        <f t="shared" si="124"/>
        <v>4.75</v>
      </c>
      <c r="Q187" s="190">
        <f t="shared" si="125"/>
        <v>5.875</v>
      </c>
      <c r="R187" s="190">
        <v>0</v>
      </c>
      <c r="S187" s="190">
        <f t="shared" si="126"/>
        <v>0</v>
      </c>
      <c r="T187" s="190">
        <f t="shared" si="127"/>
        <v>0</v>
      </c>
      <c r="U187" s="190">
        <f t="shared" si="128"/>
        <v>0</v>
      </c>
      <c r="V187" s="190">
        <v>202</v>
      </c>
      <c r="W187" s="190">
        <f t="shared" si="129"/>
        <v>76.760000000000005</v>
      </c>
      <c r="X187" s="190">
        <f t="shared" si="130"/>
        <v>76.760000000000005</v>
      </c>
      <c r="Y187" s="190">
        <f t="shared" si="131"/>
        <v>94.94</v>
      </c>
    </row>
    <row r="188" spans="2:25" ht="15.75" x14ac:dyDescent="0.25">
      <c r="B188" s="228"/>
      <c r="C188" s="209"/>
      <c r="D188" s="209"/>
      <c r="E188" s="209"/>
      <c r="F188" s="3" t="s">
        <v>105</v>
      </c>
      <c r="G188" s="78">
        <v>5</v>
      </c>
      <c r="H188" s="78">
        <v>5</v>
      </c>
      <c r="I188" s="78">
        <v>6</v>
      </c>
      <c r="J188" s="190">
        <v>12</v>
      </c>
      <c r="K188" s="190">
        <f t="shared" si="120"/>
        <v>0.6</v>
      </c>
      <c r="L188" s="190">
        <f t="shared" si="121"/>
        <v>0.6</v>
      </c>
      <c r="M188" s="190">
        <f t="shared" si="122"/>
        <v>0.72</v>
      </c>
      <c r="N188" s="190">
        <v>2.9</v>
      </c>
      <c r="O188" s="190">
        <f t="shared" si="123"/>
        <v>0.14499999999999999</v>
      </c>
      <c r="P188" s="190">
        <f t="shared" si="124"/>
        <v>0.14499999999999999</v>
      </c>
      <c r="Q188" s="190">
        <f t="shared" si="125"/>
        <v>0.17399999999999999</v>
      </c>
      <c r="R188" s="190">
        <v>69.3</v>
      </c>
      <c r="S188" s="190">
        <f t="shared" si="126"/>
        <v>3.4649999999999999</v>
      </c>
      <c r="T188" s="190">
        <f t="shared" si="127"/>
        <v>3.4649999999999999</v>
      </c>
      <c r="U188" s="190">
        <f t="shared" si="128"/>
        <v>4.1579999999999995</v>
      </c>
      <c r="V188" s="190">
        <v>334</v>
      </c>
      <c r="W188" s="190">
        <f t="shared" si="129"/>
        <v>16.7</v>
      </c>
      <c r="X188" s="190">
        <f t="shared" si="130"/>
        <v>16.7</v>
      </c>
      <c r="Y188" s="190">
        <f t="shared" si="131"/>
        <v>20.04</v>
      </c>
    </row>
    <row r="189" spans="2:25" ht="15.75" x14ac:dyDescent="0.25">
      <c r="B189" s="228"/>
      <c r="C189" s="209"/>
      <c r="D189" s="209"/>
      <c r="E189" s="209"/>
      <c r="F189" s="3" t="s">
        <v>11</v>
      </c>
      <c r="G189" s="193">
        <v>15</v>
      </c>
      <c r="H189" s="193">
        <v>15</v>
      </c>
      <c r="I189" s="193">
        <v>18</v>
      </c>
      <c r="J189" s="190">
        <v>1.7</v>
      </c>
      <c r="K189" s="190">
        <f t="shared" si="120"/>
        <v>0.255</v>
      </c>
      <c r="L189" s="190">
        <f t="shared" si="121"/>
        <v>0.255</v>
      </c>
      <c r="M189" s="190">
        <f t="shared" si="122"/>
        <v>0.30599999999999999</v>
      </c>
      <c r="N189" s="190">
        <v>0</v>
      </c>
      <c r="O189" s="190">
        <f t="shared" si="123"/>
        <v>0</v>
      </c>
      <c r="P189" s="190">
        <f t="shared" si="124"/>
        <v>0</v>
      </c>
      <c r="Q189" s="190">
        <f t="shared" si="125"/>
        <v>0</v>
      </c>
      <c r="R189" s="190">
        <v>9.5</v>
      </c>
      <c r="S189" s="190">
        <f t="shared" si="126"/>
        <v>1.425</v>
      </c>
      <c r="T189" s="190">
        <f t="shared" si="127"/>
        <v>1.425</v>
      </c>
      <c r="U189" s="190">
        <f t="shared" si="128"/>
        <v>1.71</v>
      </c>
      <c r="V189" s="190">
        <v>43</v>
      </c>
      <c r="W189" s="190">
        <f t="shared" si="129"/>
        <v>6.45</v>
      </c>
      <c r="X189" s="190">
        <f t="shared" si="130"/>
        <v>6.45</v>
      </c>
      <c r="Y189" s="190">
        <f t="shared" si="131"/>
        <v>7.74</v>
      </c>
    </row>
    <row r="190" spans="2:25" ht="15.75" x14ac:dyDescent="0.25">
      <c r="B190" s="228"/>
      <c r="C190" s="209"/>
      <c r="D190" s="209"/>
      <c r="E190" s="209"/>
      <c r="F190" s="3" t="s">
        <v>17</v>
      </c>
      <c r="G190" s="102">
        <v>36</v>
      </c>
      <c r="H190" s="102">
        <v>36</v>
      </c>
      <c r="I190" s="102">
        <v>45</v>
      </c>
      <c r="J190" s="190">
        <v>2</v>
      </c>
      <c r="K190" s="190">
        <f t="shared" si="120"/>
        <v>0.72</v>
      </c>
      <c r="L190" s="190">
        <f t="shared" si="121"/>
        <v>0.72</v>
      </c>
      <c r="M190" s="190">
        <f t="shared" si="122"/>
        <v>0.9</v>
      </c>
      <c r="N190" s="190">
        <v>0.1</v>
      </c>
      <c r="O190" s="190">
        <f t="shared" si="123"/>
        <v>3.6000000000000004E-2</v>
      </c>
      <c r="P190" s="190">
        <f t="shared" si="124"/>
        <v>3.6000000000000004E-2</v>
      </c>
      <c r="Q190" s="190">
        <f t="shared" si="125"/>
        <v>4.4999999999999998E-2</v>
      </c>
      <c r="R190" s="190">
        <v>19.7</v>
      </c>
      <c r="S190" s="190">
        <f t="shared" si="126"/>
        <v>7.0919999999999996</v>
      </c>
      <c r="T190" s="190">
        <f t="shared" si="127"/>
        <v>7.0919999999999996</v>
      </c>
      <c r="U190" s="190">
        <f t="shared" si="128"/>
        <v>8.8650000000000002</v>
      </c>
      <c r="V190" s="190">
        <v>83</v>
      </c>
      <c r="W190" s="190">
        <f t="shared" si="129"/>
        <v>29.88</v>
      </c>
      <c r="X190" s="190">
        <f t="shared" si="130"/>
        <v>29.88</v>
      </c>
      <c r="Y190" s="190">
        <f t="shared" si="131"/>
        <v>37.35</v>
      </c>
    </row>
    <row r="191" spans="2:25" ht="15.75" x14ac:dyDescent="0.25">
      <c r="B191" s="229"/>
      <c r="C191" s="210"/>
      <c r="D191" s="210"/>
      <c r="E191" s="210"/>
      <c r="F191" s="3" t="s">
        <v>10</v>
      </c>
      <c r="G191" s="193">
        <v>1</v>
      </c>
      <c r="H191" s="193">
        <v>1</v>
      </c>
      <c r="I191" s="193">
        <v>1</v>
      </c>
      <c r="J191" s="190">
        <v>0</v>
      </c>
      <c r="K191" s="190">
        <f t="shared" si="120"/>
        <v>0</v>
      </c>
      <c r="L191" s="190">
        <f t="shared" si="121"/>
        <v>0</v>
      </c>
      <c r="M191" s="190">
        <f t="shared" si="122"/>
        <v>0</v>
      </c>
      <c r="N191" s="190">
        <v>0</v>
      </c>
      <c r="O191" s="190">
        <f t="shared" si="123"/>
        <v>0</v>
      </c>
      <c r="P191" s="190">
        <f t="shared" si="124"/>
        <v>0</v>
      </c>
      <c r="Q191" s="190">
        <f t="shared" si="125"/>
        <v>0</v>
      </c>
      <c r="R191" s="190">
        <v>0</v>
      </c>
      <c r="S191" s="190">
        <f t="shared" si="126"/>
        <v>0</v>
      </c>
      <c r="T191" s="190">
        <f t="shared" si="127"/>
        <v>0</v>
      </c>
      <c r="U191" s="190">
        <f t="shared" si="128"/>
        <v>0</v>
      </c>
      <c r="V191" s="190">
        <v>0</v>
      </c>
      <c r="W191" s="190">
        <f t="shared" si="129"/>
        <v>0</v>
      </c>
      <c r="X191" s="190">
        <f t="shared" si="130"/>
        <v>0</v>
      </c>
      <c r="Y191" s="190">
        <f t="shared" si="131"/>
        <v>0</v>
      </c>
    </row>
    <row r="192" spans="2:25" ht="15.75" x14ac:dyDescent="0.25">
      <c r="B192" s="192" t="s">
        <v>12</v>
      </c>
      <c r="C192" s="193">
        <v>20</v>
      </c>
      <c r="D192" s="193">
        <v>20</v>
      </c>
      <c r="E192" s="193">
        <v>20</v>
      </c>
      <c r="F192" s="3" t="s">
        <v>12</v>
      </c>
      <c r="G192" s="193">
        <v>20</v>
      </c>
      <c r="H192" s="193">
        <v>20</v>
      </c>
      <c r="I192" s="193">
        <v>20</v>
      </c>
      <c r="J192" s="190">
        <v>1.3</v>
      </c>
      <c r="K192" s="190">
        <f t="shared" si="120"/>
        <v>0.26</v>
      </c>
      <c r="L192" s="190">
        <f t="shared" si="121"/>
        <v>0.26</v>
      </c>
      <c r="M192" s="190">
        <f t="shared" si="122"/>
        <v>0.26</v>
      </c>
      <c r="N192" s="190">
        <v>72.5</v>
      </c>
      <c r="O192" s="190">
        <f t="shared" si="123"/>
        <v>14.5</v>
      </c>
      <c r="P192" s="190">
        <f t="shared" si="124"/>
        <v>14.5</v>
      </c>
      <c r="Q192" s="190">
        <f t="shared" si="125"/>
        <v>14.5</v>
      </c>
      <c r="R192" s="190">
        <v>0.9</v>
      </c>
      <c r="S192" s="190">
        <f t="shared" si="126"/>
        <v>0.18</v>
      </c>
      <c r="T192" s="190">
        <f t="shared" si="127"/>
        <v>0.18</v>
      </c>
      <c r="U192" s="190">
        <f t="shared" si="128"/>
        <v>0.18</v>
      </c>
      <c r="V192" s="190">
        <v>661</v>
      </c>
      <c r="W192" s="190">
        <f t="shared" si="129"/>
        <v>132.19999999999999</v>
      </c>
      <c r="X192" s="190">
        <f t="shared" si="130"/>
        <v>132.19999999999999</v>
      </c>
      <c r="Y192" s="190">
        <f t="shared" si="131"/>
        <v>132.19999999999999</v>
      </c>
    </row>
    <row r="193" spans="2:25" ht="15.75" x14ac:dyDescent="0.25">
      <c r="B193" s="192" t="s">
        <v>23</v>
      </c>
      <c r="C193" s="193">
        <v>20</v>
      </c>
      <c r="D193" s="193">
        <v>20</v>
      </c>
      <c r="E193" s="193">
        <v>20</v>
      </c>
      <c r="F193" s="3" t="s">
        <v>106</v>
      </c>
      <c r="G193" s="102">
        <v>20</v>
      </c>
      <c r="H193" s="102">
        <v>20</v>
      </c>
      <c r="I193" s="103">
        <v>20</v>
      </c>
      <c r="J193" s="190">
        <v>23.5</v>
      </c>
      <c r="K193" s="190">
        <f t="shared" si="120"/>
        <v>4.7</v>
      </c>
      <c r="L193" s="190">
        <f t="shared" si="121"/>
        <v>4.7</v>
      </c>
      <c r="M193" s="190">
        <f t="shared" si="122"/>
        <v>4.7</v>
      </c>
      <c r="N193" s="190">
        <v>30.9</v>
      </c>
      <c r="O193" s="190">
        <f t="shared" si="123"/>
        <v>6.18</v>
      </c>
      <c r="P193" s="190">
        <f t="shared" si="124"/>
        <v>6.18</v>
      </c>
      <c r="Q193" s="190">
        <f t="shared" si="125"/>
        <v>6.18</v>
      </c>
      <c r="R193" s="190">
        <v>0</v>
      </c>
      <c r="S193" s="190">
        <f t="shared" si="126"/>
        <v>0</v>
      </c>
      <c r="T193" s="190">
        <f t="shared" si="127"/>
        <v>0</v>
      </c>
      <c r="U193" s="190">
        <f t="shared" si="128"/>
        <v>0</v>
      </c>
      <c r="V193" s="190">
        <v>380</v>
      </c>
      <c r="W193" s="190">
        <f t="shared" si="129"/>
        <v>76</v>
      </c>
      <c r="X193" s="190">
        <f t="shared" si="130"/>
        <v>76</v>
      </c>
      <c r="Y193" s="190">
        <f t="shared" si="131"/>
        <v>76</v>
      </c>
    </row>
    <row r="194" spans="2:25" ht="16.5" thickBot="1" x14ac:dyDescent="0.3">
      <c r="B194" s="15" t="s">
        <v>89</v>
      </c>
      <c r="C194" s="193">
        <v>200</v>
      </c>
      <c r="D194" s="193">
        <v>200</v>
      </c>
      <c r="E194" s="193">
        <v>200</v>
      </c>
      <c r="F194" s="11" t="s">
        <v>89</v>
      </c>
      <c r="G194" s="193">
        <v>200</v>
      </c>
      <c r="H194" s="193">
        <v>200</v>
      </c>
      <c r="I194" s="80">
        <v>200</v>
      </c>
      <c r="J194" s="190">
        <v>0.5</v>
      </c>
      <c r="K194" s="190">
        <f t="shared" si="120"/>
        <v>1</v>
      </c>
      <c r="L194" s="190">
        <f t="shared" si="121"/>
        <v>1</v>
      </c>
      <c r="M194" s="190">
        <f t="shared" si="122"/>
        <v>1</v>
      </c>
      <c r="N194" s="190">
        <v>0.1</v>
      </c>
      <c r="O194" s="190">
        <f t="shared" si="123"/>
        <v>0.2</v>
      </c>
      <c r="P194" s="190">
        <f t="shared" si="124"/>
        <v>0.2</v>
      </c>
      <c r="Q194" s="190">
        <f t="shared" si="125"/>
        <v>0.2</v>
      </c>
      <c r="R194" s="190">
        <v>10.1</v>
      </c>
      <c r="S194" s="190">
        <f t="shared" si="126"/>
        <v>20.2</v>
      </c>
      <c r="T194" s="190">
        <f t="shared" si="127"/>
        <v>20.2</v>
      </c>
      <c r="U194" s="190">
        <f t="shared" si="128"/>
        <v>20.2</v>
      </c>
      <c r="V194" s="190">
        <v>46</v>
      </c>
      <c r="W194" s="190">
        <f t="shared" si="129"/>
        <v>92</v>
      </c>
      <c r="X194" s="190">
        <f t="shared" si="130"/>
        <v>92</v>
      </c>
      <c r="Y194" s="27">
        <f t="shared" si="131"/>
        <v>92</v>
      </c>
    </row>
    <row r="195" spans="2:25" ht="32.25" thickBot="1" x14ac:dyDescent="0.3">
      <c r="B195" s="12" t="s">
        <v>14</v>
      </c>
      <c r="C195" s="193">
        <v>20</v>
      </c>
      <c r="D195" s="193">
        <v>35</v>
      </c>
      <c r="E195" s="193">
        <v>40</v>
      </c>
      <c r="F195" s="16" t="s">
        <v>14</v>
      </c>
      <c r="G195" s="106">
        <v>20</v>
      </c>
      <c r="H195" s="106">
        <v>35</v>
      </c>
      <c r="I195" s="107">
        <v>40</v>
      </c>
      <c r="J195" s="190">
        <v>6.5</v>
      </c>
      <c r="K195" s="187">
        <f t="shared" si="120"/>
        <v>1.3</v>
      </c>
      <c r="L195" s="187">
        <f t="shared" si="121"/>
        <v>2.2749999999999999</v>
      </c>
      <c r="M195" s="187">
        <f t="shared" si="122"/>
        <v>2.6</v>
      </c>
      <c r="N195" s="187">
        <v>1</v>
      </c>
      <c r="O195" s="187">
        <f t="shared" si="123"/>
        <v>0.2</v>
      </c>
      <c r="P195" s="187">
        <f t="shared" si="124"/>
        <v>0.35</v>
      </c>
      <c r="Q195" s="187">
        <f t="shared" si="125"/>
        <v>0.4</v>
      </c>
      <c r="R195" s="187">
        <v>40.1</v>
      </c>
      <c r="S195" s="187">
        <f t="shared" si="126"/>
        <v>8.02</v>
      </c>
      <c r="T195" s="187">
        <f t="shared" si="127"/>
        <v>14.035</v>
      </c>
      <c r="U195" s="187">
        <f t="shared" si="128"/>
        <v>16.04</v>
      </c>
      <c r="V195" s="187">
        <v>190</v>
      </c>
      <c r="W195" s="187">
        <f t="shared" si="129"/>
        <v>38</v>
      </c>
      <c r="X195" s="187">
        <f t="shared" si="130"/>
        <v>66.5</v>
      </c>
      <c r="Y195" s="187">
        <f t="shared" si="131"/>
        <v>76</v>
      </c>
    </row>
    <row r="196" spans="2:25" ht="18.75" x14ac:dyDescent="0.3">
      <c r="B196" s="26"/>
      <c r="C196" s="26"/>
      <c r="D196" s="26"/>
      <c r="E196" s="26"/>
      <c r="F196" s="26"/>
      <c r="G196" s="26"/>
      <c r="H196" s="26"/>
      <c r="I196" s="26"/>
      <c r="J196" s="118"/>
      <c r="K196" s="118">
        <f>SUM(K182:K195)</f>
        <v>17.970600000000001</v>
      </c>
      <c r="L196" s="118">
        <f>SUM(L182:L195)</f>
        <v>19.3432</v>
      </c>
      <c r="M196" s="118">
        <f>SUM(M182:M195)</f>
        <v>22.0442</v>
      </c>
      <c r="N196" s="118"/>
      <c r="O196" s="118">
        <f>SUM(O182:O195)</f>
        <v>29.013999999999996</v>
      </c>
      <c r="P196" s="118">
        <f>SUM(P182:P195)</f>
        <v>31.166</v>
      </c>
      <c r="Q196" s="118">
        <f>SUM(Q182:Q195)</f>
        <v>32.378999999999998</v>
      </c>
      <c r="R196" s="118"/>
      <c r="S196" s="118">
        <f>SUM(S182:S195)</f>
        <v>46.334000000000003</v>
      </c>
      <c r="T196" s="118">
        <f>SUM(T182:T195)</f>
        <v>55.355000000000004</v>
      </c>
      <c r="U196" s="118">
        <f>SUM(U182:U195)</f>
        <v>60.110999999999997</v>
      </c>
      <c r="V196" s="118"/>
      <c r="W196" s="118">
        <f>SUM(W182:W195)</f>
        <v>521.31999999999994</v>
      </c>
      <c r="X196" s="118">
        <f>SUM(X182:X195)</f>
        <v>581.81999999999994</v>
      </c>
      <c r="Y196" s="118">
        <f>SUM(Y182:Y195)</f>
        <v>621.6</v>
      </c>
    </row>
    <row r="197" spans="2:25" ht="15.75" x14ac:dyDescent="0.25">
      <c r="B197" s="26" t="s">
        <v>42</v>
      </c>
      <c r="C197" s="26"/>
      <c r="D197" s="26"/>
      <c r="E197" s="26"/>
      <c r="F197" s="26"/>
      <c r="G197" s="26"/>
      <c r="H197" s="26"/>
      <c r="I197" s="26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205"/>
    </row>
    <row r="198" spans="2:25" ht="31.5" x14ac:dyDescent="0.25">
      <c r="B198" s="220" t="s">
        <v>104</v>
      </c>
      <c r="C198" s="222">
        <v>50</v>
      </c>
      <c r="D198" s="222">
        <v>75</v>
      </c>
      <c r="E198" s="233">
        <v>100</v>
      </c>
      <c r="F198" s="11" t="s">
        <v>72</v>
      </c>
      <c r="G198" s="18">
        <v>37</v>
      </c>
      <c r="H198" s="18">
        <v>56</v>
      </c>
      <c r="I198" s="91">
        <v>74</v>
      </c>
      <c r="J198" s="190">
        <v>67.7</v>
      </c>
      <c r="K198" s="190">
        <f t="shared" ref="K198:K219" si="132">G198*J198/100</f>
        <v>25.048999999999999</v>
      </c>
      <c r="L198" s="190">
        <f t="shared" ref="L198:L219" si="133">H198*J198/100</f>
        <v>37.912000000000006</v>
      </c>
      <c r="M198" s="190">
        <f t="shared" ref="M198:M219" si="134">I198*J198/100</f>
        <v>50.097999999999999</v>
      </c>
      <c r="N198" s="190">
        <v>18.899999999999999</v>
      </c>
      <c r="O198" s="190">
        <f t="shared" ref="O198:O219" si="135">G198*N198/100</f>
        <v>6.9929999999999994</v>
      </c>
      <c r="P198" s="190">
        <f t="shared" ref="P198:P219" si="136">H198*N198/100</f>
        <v>10.583999999999998</v>
      </c>
      <c r="Q198" s="190">
        <f t="shared" ref="Q198:Q219" si="137">I198*N198/100</f>
        <v>13.985999999999999</v>
      </c>
      <c r="R198" s="190">
        <v>12.4</v>
      </c>
      <c r="S198" s="190">
        <f t="shared" ref="S198:S219" si="138">G198*R198/100</f>
        <v>4.5880000000000001</v>
      </c>
      <c r="T198" s="190">
        <f t="shared" ref="T198:T219" si="139">H198*R198/100</f>
        <v>6.944</v>
      </c>
      <c r="U198" s="190">
        <f t="shared" ref="U198:U219" si="140">I198*R198/100</f>
        <v>9.1760000000000002</v>
      </c>
      <c r="V198" s="190">
        <v>187</v>
      </c>
      <c r="W198" s="190">
        <f t="shared" ref="W198:W219" si="141">G198*V198/100</f>
        <v>69.19</v>
      </c>
      <c r="X198" s="190">
        <f>(H198*V198)/100</f>
        <v>104.72</v>
      </c>
      <c r="Y198" s="190">
        <f>(I198*V198)/100</f>
        <v>138.38</v>
      </c>
    </row>
    <row r="199" spans="2:25" ht="31.5" x14ac:dyDescent="0.25">
      <c r="B199" s="220"/>
      <c r="C199" s="209"/>
      <c r="D199" s="209"/>
      <c r="E199" s="234"/>
      <c r="F199" s="12" t="s">
        <v>47</v>
      </c>
      <c r="G199" s="193">
        <v>9</v>
      </c>
      <c r="H199" s="193">
        <v>14</v>
      </c>
      <c r="I199" s="80">
        <v>18</v>
      </c>
      <c r="J199" s="190">
        <v>11.1</v>
      </c>
      <c r="K199" s="190">
        <f t="shared" si="132"/>
        <v>0.99899999999999989</v>
      </c>
      <c r="L199" s="190">
        <f t="shared" si="133"/>
        <v>1.554</v>
      </c>
      <c r="M199" s="190">
        <f t="shared" si="134"/>
        <v>1.9979999999999998</v>
      </c>
      <c r="N199" s="190">
        <v>1.5</v>
      </c>
      <c r="O199" s="190">
        <f t="shared" si="135"/>
        <v>0.13500000000000001</v>
      </c>
      <c r="P199" s="190">
        <f t="shared" si="136"/>
        <v>0.21</v>
      </c>
      <c r="Q199" s="190">
        <f t="shared" si="137"/>
        <v>0.27</v>
      </c>
      <c r="R199" s="190">
        <v>67.8</v>
      </c>
      <c r="S199" s="190">
        <f t="shared" si="138"/>
        <v>6.1019999999999994</v>
      </c>
      <c r="T199" s="190">
        <f t="shared" si="139"/>
        <v>9.4919999999999991</v>
      </c>
      <c r="U199" s="190">
        <f t="shared" si="140"/>
        <v>12.203999999999999</v>
      </c>
      <c r="V199" s="190">
        <v>329</v>
      </c>
      <c r="W199" s="190">
        <f t="shared" si="141"/>
        <v>29.61</v>
      </c>
      <c r="X199" s="190">
        <f t="shared" ref="X199:X219" si="142">H199*V199/100</f>
        <v>46.06</v>
      </c>
      <c r="Y199" s="190">
        <f t="shared" ref="Y199:Y219" si="143">I199*V199/100</f>
        <v>59.22</v>
      </c>
    </row>
    <row r="200" spans="2:25" ht="15.75" x14ac:dyDescent="0.25">
      <c r="B200" s="220"/>
      <c r="C200" s="209"/>
      <c r="D200" s="209"/>
      <c r="E200" s="234"/>
      <c r="F200" s="3" t="s">
        <v>58</v>
      </c>
      <c r="G200" s="102">
        <v>12</v>
      </c>
      <c r="H200" s="102">
        <v>17</v>
      </c>
      <c r="I200" s="103">
        <v>24</v>
      </c>
      <c r="J200" s="190">
        <v>7</v>
      </c>
      <c r="K200" s="190">
        <f t="shared" si="132"/>
        <v>0.84</v>
      </c>
      <c r="L200" s="190">
        <f t="shared" si="133"/>
        <v>1.19</v>
      </c>
      <c r="M200" s="190">
        <f t="shared" si="134"/>
        <v>1.68</v>
      </c>
      <c r="N200" s="190">
        <v>7.9</v>
      </c>
      <c r="O200" s="190">
        <f t="shared" si="135"/>
        <v>0.94800000000000006</v>
      </c>
      <c r="P200" s="190">
        <f t="shared" si="136"/>
        <v>1.3430000000000002</v>
      </c>
      <c r="Q200" s="190">
        <f t="shared" si="137"/>
        <v>1.8960000000000001</v>
      </c>
      <c r="R200" s="190">
        <v>9.5</v>
      </c>
      <c r="S200" s="190">
        <f t="shared" si="138"/>
        <v>1.1399999999999999</v>
      </c>
      <c r="T200" s="190">
        <f t="shared" si="139"/>
        <v>1.615</v>
      </c>
      <c r="U200" s="190">
        <f t="shared" si="140"/>
        <v>2.2799999999999998</v>
      </c>
      <c r="V200" s="190">
        <v>135</v>
      </c>
      <c r="W200" s="190">
        <f t="shared" si="141"/>
        <v>16.2</v>
      </c>
      <c r="X200" s="190">
        <f t="shared" si="142"/>
        <v>22.95</v>
      </c>
      <c r="Y200" s="190">
        <f t="shared" si="143"/>
        <v>32.4</v>
      </c>
    </row>
    <row r="201" spans="2:25" ht="15.75" x14ac:dyDescent="0.25">
      <c r="B201" s="220"/>
      <c r="C201" s="209"/>
      <c r="D201" s="209"/>
      <c r="E201" s="234"/>
      <c r="F201" s="3" t="s">
        <v>34</v>
      </c>
      <c r="G201" s="102">
        <v>5</v>
      </c>
      <c r="H201" s="102">
        <v>8</v>
      </c>
      <c r="I201" s="103">
        <v>10</v>
      </c>
      <c r="J201" s="190">
        <v>12.2</v>
      </c>
      <c r="K201" s="190">
        <f t="shared" si="132"/>
        <v>0.61</v>
      </c>
      <c r="L201" s="190">
        <f t="shared" si="133"/>
        <v>0.97599999999999998</v>
      </c>
      <c r="M201" s="190">
        <f t="shared" si="134"/>
        <v>1.22</v>
      </c>
      <c r="N201" s="190">
        <v>1.5</v>
      </c>
      <c r="O201" s="190">
        <f t="shared" si="135"/>
        <v>7.4999999999999997E-2</v>
      </c>
      <c r="P201" s="190">
        <f t="shared" si="136"/>
        <v>0.12</v>
      </c>
      <c r="Q201" s="190">
        <f t="shared" si="137"/>
        <v>0.15</v>
      </c>
      <c r="R201" s="190">
        <v>76.5</v>
      </c>
      <c r="S201" s="190">
        <f t="shared" si="138"/>
        <v>3.8250000000000002</v>
      </c>
      <c r="T201" s="190">
        <f t="shared" si="139"/>
        <v>6.12</v>
      </c>
      <c r="U201" s="190">
        <f t="shared" si="140"/>
        <v>7.65</v>
      </c>
      <c r="V201" s="190">
        <v>368</v>
      </c>
      <c r="W201" s="190">
        <f t="shared" si="141"/>
        <v>18.399999999999999</v>
      </c>
      <c r="X201" s="190">
        <f t="shared" si="142"/>
        <v>29.44</v>
      </c>
      <c r="Y201" s="190">
        <f t="shared" si="143"/>
        <v>36.799999999999997</v>
      </c>
    </row>
    <row r="202" spans="2:25" ht="15.75" x14ac:dyDescent="0.25">
      <c r="B202" s="220"/>
      <c r="C202" s="209"/>
      <c r="D202" s="209"/>
      <c r="E202" s="234"/>
      <c r="F202" s="3" t="s">
        <v>35</v>
      </c>
      <c r="G202" s="193">
        <v>3</v>
      </c>
      <c r="H202" s="193">
        <v>5</v>
      </c>
      <c r="I202" s="80">
        <v>6</v>
      </c>
      <c r="J202" s="190">
        <v>0</v>
      </c>
      <c r="K202" s="190">
        <f t="shared" si="132"/>
        <v>0</v>
      </c>
      <c r="L202" s="190">
        <f t="shared" si="133"/>
        <v>0</v>
      </c>
      <c r="M202" s="190">
        <f t="shared" si="134"/>
        <v>0</v>
      </c>
      <c r="N202" s="190">
        <v>99.9</v>
      </c>
      <c r="O202" s="190">
        <f t="shared" si="135"/>
        <v>2.9970000000000003</v>
      </c>
      <c r="P202" s="190">
        <f t="shared" si="136"/>
        <v>4.9950000000000001</v>
      </c>
      <c r="Q202" s="190">
        <f t="shared" si="137"/>
        <v>5.9940000000000007</v>
      </c>
      <c r="R202" s="190">
        <v>0</v>
      </c>
      <c r="S202" s="190">
        <f t="shared" si="138"/>
        <v>0</v>
      </c>
      <c r="T202" s="190">
        <f t="shared" si="139"/>
        <v>0</v>
      </c>
      <c r="U202" s="190">
        <f t="shared" si="140"/>
        <v>0</v>
      </c>
      <c r="V202" s="190">
        <v>899</v>
      </c>
      <c r="W202" s="190">
        <f t="shared" si="141"/>
        <v>26.97</v>
      </c>
      <c r="X202" s="190">
        <f t="shared" si="142"/>
        <v>44.95</v>
      </c>
      <c r="Y202" s="190">
        <f t="shared" si="143"/>
        <v>53.94</v>
      </c>
    </row>
    <row r="203" spans="2:25" ht="16.5" thickBot="1" x14ac:dyDescent="0.3">
      <c r="B203" s="220"/>
      <c r="C203" s="209"/>
      <c r="D203" s="209"/>
      <c r="E203" s="234"/>
      <c r="F203" s="3" t="s">
        <v>10</v>
      </c>
      <c r="G203" s="193">
        <v>1</v>
      </c>
      <c r="H203" s="193">
        <v>1</v>
      </c>
      <c r="I203" s="80">
        <v>1</v>
      </c>
      <c r="J203" s="190">
        <v>0</v>
      </c>
      <c r="K203" s="190">
        <f t="shared" si="132"/>
        <v>0</v>
      </c>
      <c r="L203" s="190">
        <f t="shared" si="133"/>
        <v>0</v>
      </c>
      <c r="M203" s="190">
        <f t="shared" si="134"/>
        <v>0</v>
      </c>
      <c r="N203" s="190">
        <v>0</v>
      </c>
      <c r="O203" s="190">
        <f t="shared" si="135"/>
        <v>0</v>
      </c>
      <c r="P203" s="190">
        <f t="shared" si="136"/>
        <v>0</v>
      </c>
      <c r="Q203" s="190">
        <f t="shared" si="137"/>
        <v>0</v>
      </c>
      <c r="R203" s="190">
        <v>0</v>
      </c>
      <c r="S203" s="190">
        <f t="shared" si="138"/>
        <v>0</v>
      </c>
      <c r="T203" s="190">
        <f t="shared" si="139"/>
        <v>0</v>
      </c>
      <c r="U203" s="190">
        <f t="shared" si="140"/>
        <v>0</v>
      </c>
      <c r="V203" s="190">
        <v>0</v>
      </c>
      <c r="W203" s="190">
        <f t="shared" si="141"/>
        <v>0</v>
      </c>
      <c r="X203" s="190">
        <f t="shared" si="142"/>
        <v>0</v>
      </c>
      <c r="Y203" s="190">
        <f t="shared" si="143"/>
        <v>0</v>
      </c>
    </row>
    <row r="204" spans="2:25" ht="18" customHeight="1" x14ac:dyDescent="0.25">
      <c r="B204" s="220" t="s">
        <v>66</v>
      </c>
      <c r="C204" s="222">
        <v>20</v>
      </c>
      <c r="D204" s="271">
        <v>20</v>
      </c>
      <c r="E204" s="271">
        <v>20</v>
      </c>
      <c r="F204" s="3" t="s">
        <v>63</v>
      </c>
      <c r="G204" s="102">
        <v>20</v>
      </c>
      <c r="H204" s="102">
        <v>20</v>
      </c>
      <c r="I204" s="102">
        <v>20</v>
      </c>
      <c r="J204" s="190">
        <v>2</v>
      </c>
      <c r="K204" s="190">
        <f t="shared" si="132"/>
        <v>0.4</v>
      </c>
      <c r="L204" s="190">
        <f t="shared" si="133"/>
        <v>0.4</v>
      </c>
      <c r="M204" s="190">
        <f t="shared" si="134"/>
        <v>0.4</v>
      </c>
      <c r="N204" s="190">
        <v>0.1</v>
      </c>
      <c r="O204" s="190">
        <f t="shared" si="135"/>
        <v>0.02</v>
      </c>
      <c r="P204" s="190">
        <f t="shared" si="136"/>
        <v>0.02</v>
      </c>
      <c r="Q204" s="190">
        <f t="shared" si="137"/>
        <v>0.02</v>
      </c>
      <c r="R204" s="190">
        <v>1.2</v>
      </c>
      <c r="S204" s="190">
        <f t="shared" si="138"/>
        <v>0.24</v>
      </c>
      <c r="T204" s="190">
        <f t="shared" si="139"/>
        <v>0.24</v>
      </c>
      <c r="U204" s="190">
        <f t="shared" si="140"/>
        <v>0.24</v>
      </c>
      <c r="V204" s="190">
        <v>13</v>
      </c>
      <c r="W204" s="190">
        <f t="shared" si="141"/>
        <v>2.6</v>
      </c>
      <c r="X204" s="190">
        <f t="shared" si="142"/>
        <v>2.6</v>
      </c>
      <c r="Y204" s="190">
        <f t="shared" si="143"/>
        <v>2.6</v>
      </c>
    </row>
    <row r="205" spans="2:25" ht="15.75" x14ac:dyDescent="0.25">
      <c r="B205" s="220"/>
      <c r="C205" s="209"/>
      <c r="D205" s="272"/>
      <c r="E205" s="272"/>
      <c r="F205" s="3" t="s">
        <v>35</v>
      </c>
      <c r="G205" s="102">
        <v>4</v>
      </c>
      <c r="H205" s="102">
        <v>4</v>
      </c>
      <c r="I205" s="102">
        <v>4</v>
      </c>
      <c r="J205" s="190">
        <v>0</v>
      </c>
      <c r="K205" s="190">
        <f t="shared" si="132"/>
        <v>0</v>
      </c>
      <c r="L205" s="190">
        <f t="shared" si="133"/>
        <v>0</v>
      </c>
      <c r="M205" s="190">
        <f t="shared" si="134"/>
        <v>0</v>
      </c>
      <c r="N205" s="190">
        <v>99.9</v>
      </c>
      <c r="O205" s="190">
        <f t="shared" si="135"/>
        <v>3.9960000000000004</v>
      </c>
      <c r="P205" s="190">
        <f t="shared" si="136"/>
        <v>3.9960000000000004</v>
      </c>
      <c r="Q205" s="190">
        <f t="shared" si="137"/>
        <v>3.9960000000000004</v>
      </c>
      <c r="R205" s="190">
        <v>0</v>
      </c>
      <c r="S205" s="190">
        <f t="shared" si="138"/>
        <v>0</v>
      </c>
      <c r="T205" s="190">
        <f t="shared" si="139"/>
        <v>0</v>
      </c>
      <c r="U205" s="190">
        <f t="shared" si="140"/>
        <v>0</v>
      </c>
      <c r="V205" s="190">
        <v>899</v>
      </c>
      <c r="W205" s="190">
        <f t="shared" si="141"/>
        <v>35.96</v>
      </c>
      <c r="X205" s="190">
        <f t="shared" si="142"/>
        <v>35.96</v>
      </c>
      <c r="Y205" s="190">
        <f t="shared" si="143"/>
        <v>35.96</v>
      </c>
    </row>
    <row r="206" spans="2:25" ht="15.75" x14ac:dyDescent="0.25">
      <c r="B206" s="220"/>
      <c r="C206" s="209"/>
      <c r="D206" s="272"/>
      <c r="E206" s="272"/>
      <c r="F206" s="3" t="s">
        <v>64</v>
      </c>
      <c r="G206" s="102">
        <v>10</v>
      </c>
      <c r="H206" s="102">
        <v>10</v>
      </c>
      <c r="I206" s="102">
        <v>10</v>
      </c>
      <c r="J206" s="190">
        <v>11.1</v>
      </c>
      <c r="K206" s="190">
        <f t="shared" si="132"/>
        <v>1.1100000000000001</v>
      </c>
      <c r="L206" s="190">
        <f t="shared" si="133"/>
        <v>1.1100000000000001</v>
      </c>
      <c r="M206" s="190">
        <f t="shared" si="134"/>
        <v>1.1100000000000001</v>
      </c>
      <c r="N206" s="190">
        <v>1.5</v>
      </c>
      <c r="O206" s="190">
        <f t="shared" si="135"/>
        <v>0.15</v>
      </c>
      <c r="P206" s="190">
        <f t="shared" si="136"/>
        <v>0.15</v>
      </c>
      <c r="Q206" s="190">
        <f t="shared" si="137"/>
        <v>0.15</v>
      </c>
      <c r="R206" s="190">
        <v>67.8</v>
      </c>
      <c r="S206" s="190">
        <f t="shared" si="138"/>
        <v>6.78</v>
      </c>
      <c r="T206" s="190">
        <f t="shared" si="139"/>
        <v>6.78</v>
      </c>
      <c r="U206" s="190">
        <f t="shared" si="140"/>
        <v>6.78</v>
      </c>
      <c r="V206" s="190">
        <v>329</v>
      </c>
      <c r="W206" s="190">
        <f t="shared" si="141"/>
        <v>32.9</v>
      </c>
      <c r="X206" s="190">
        <f t="shared" si="142"/>
        <v>32.9</v>
      </c>
      <c r="Y206" s="190">
        <f t="shared" si="143"/>
        <v>32.9</v>
      </c>
    </row>
    <row r="207" spans="2:25" ht="15.75" x14ac:dyDescent="0.25">
      <c r="B207" s="220"/>
      <c r="C207" s="209"/>
      <c r="D207" s="272"/>
      <c r="E207" s="272"/>
      <c r="F207" s="3" t="s">
        <v>65</v>
      </c>
      <c r="G207" s="102">
        <v>20</v>
      </c>
      <c r="H207" s="102">
        <v>20</v>
      </c>
      <c r="I207" s="102">
        <v>20</v>
      </c>
      <c r="J207" s="190">
        <v>3.6</v>
      </c>
      <c r="K207" s="190">
        <f t="shared" si="132"/>
        <v>0.72</v>
      </c>
      <c r="L207" s="190">
        <f t="shared" si="133"/>
        <v>0.72</v>
      </c>
      <c r="M207" s="190">
        <f t="shared" si="134"/>
        <v>0.72</v>
      </c>
      <c r="N207" s="190">
        <v>0</v>
      </c>
      <c r="O207" s="190">
        <f t="shared" si="135"/>
        <v>0</v>
      </c>
      <c r="P207" s="190">
        <f t="shared" si="136"/>
        <v>0</v>
      </c>
      <c r="Q207" s="190">
        <f t="shared" si="137"/>
        <v>0</v>
      </c>
      <c r="R207" s="190">
        <v>11.8</v>
      </c>
      <c r="S207" s="190">
        <f t="shared" si="138"/>
        <v>2.36</v>
      </c>
      <c r="T207" s="190">
        <f t="shared" si="139"/>
        <v>2.36</v>
      </c>
      <c r="U207" s="190">
        <f t="shared" si="140"/>
        <v>2.36</v>
      </c>
      <c r="V207" s="190">
        <v>63</v>
      </c>
      <c r="W207" s="190">
        <f t="shared" si="141"/>
        <v>12.6</v>
      </c>
      <c r="X207" s="190">
        <f t="shared" si="142"/>
        <v>12.6</v>
      </c>
      <c r="Y207" s="190">
        <f t="shared" si="143"/>
        <v>12.6</v>
      </c>
    </row>
    <row r="208" spans="2:25" ht="15.75" x14ac:dyDescent="0.25">
      <c r="B208" s="220"/>
      <c r="C208" s="209"/>
      <c r="D208" s="272"/>
      <c r="E208" s="272"/>
      <c r="F208" s="3" t="s">
        <v>16</v>
      </c>
      <c r="G208" s="102">
        <v>16</v>
      </c>
      <c r="H208" s="102">
        <v>16</v>
      </c>
      <c r="I208" s="102">
        <v>16</v>
      </c>
      <c r="J208" s="190">
        <v>1.3</v>
      </c>
      <c r="K208" s="190">
        <f t="shared" si="132"/>
        <v>0.20800000000000002</v>
      </c>
      <c r="L208" s="190">
        <f t="shared" si="133"/>
        <v>0.20800000000000002</v>
      </c>
      <c r="M208" s="190">
        <f t="shared" si="134"/>
        <v>0.20800000000000002</v>
      </c>
      <c r="N208" s="190">
        <v>0.1</v>
      </c>
      <c r="O208" s="190">
        <f t="shared" si="135"/>
        <v>1.6E-2</v>
      </c>
      <c r="P208" s="190">
        <f t="shared" si="136"/>
        <v>1.6E-2</v>
      </c>
      <c r="Q208" s="190">
        <f t="shared" si="137"/>
        <v>1.6E-2</v>
      </c>
      <c r="R208" s="190">
        <v>7</v>
      </c>
      <c r="S208" s="190">
        <f t="shared" si="138"/>
        <v>1.1200000000000001</v>
      </c>
      <c r="T208" s="190">
        <f t="shared" si="139"/>
        <v>1.1200000000000001</v>
      </c>
      <c r="U208" s="190">
        <f t="shared" si="140"/>
        <v>1.1200000000000001</v>
      </c>
      <c r="V208" s="190">
        <v>33</v>
      </c>
      <c r="W208" s="190">
        <f t="shared" si="141"/>
        <v>5.28</v>
      </c>
      <c r="X208" s="190">
        <f t="shared" si="142"/>
        <v>5.28</v>
      </c>
      <c r="Y208" s="190">
        <f t="shared" si="143"/>
        <v>5.28</v>
      </c>
    </row>
    <row r="209" spans="2:25" ht="15.75" x14ac:dyDescent="0.25">
      <c r="B209" s="220"/>
      <c r="C209" s="209"/>
      <c r="D209" s="272"/>
      <c r="E209" s="272"/>
      <c r="F209" s="3" t="s">
        <v>11</v>
      </c>
      <c r="G209" s="102">
        <v>4</v>
      </c>
      <c r="H209" s="102">
        <v>4</v>
      </c>
      <c r="I209" s="102">
        <v>4</v>
      </c>
      <c r="J209" s="190">
        <v>1.7</v>
      </c>
      <c r="K209" s="190">
        <f t="shared" si="132"/>
        <v>6.8000000000000005E-2</v>
      </c>
      <c r="L209" s="190">
        <f t="shared" si="133"/>
        <v>6.8000000000000005E-2</v>
      </c>
      <c r="M209" s="190">
        <f t="shared" si="134"/>
        <v>6.8000000000000005E-2</v>
      </c>
      <c r="N209" s="190">
        <v>0</v>
      </c>
      <c r="O209" s="190">
        <f t="shared" si="135"/>
        <v>0</v>
      </c>
      <c r="P209" s="190">
        <f t="shared" si="136"/>
        <v>0</v>
      </c>
      <c r="Q209" s="190">
        <f t="shared" si="137"/>
        <v>0</v>
      </c>
      <c r="R209" s="190">
        <v>9.5</v>
      </c>
      <c r="S209" s="190">
        <f t="shared" si="138"/>
        <v>0.38</v>
      </c>
      <c r="T209" s="190">
        <f t="shared" si="139"/>
        <v>0.38</v>
      </c>
      <c r="U209" s="190">
        <f t="shared" si="140"/>
        <v>0.38</v>
      </c>
      <c r="V209" s="190">
        <v>43</v>
      </c>
      <c r="W209" s="190">
        <f t="shared" si="141"/>
        <v>1.72</v>
      </c>
      <c r="X209" s="190">
        <f t="shared" si="142"/>
        <v>1.72</v>
      </c>
      <c r="Y209" s="190">
        <f t="shared" si="143"/>
        <v>1.72</v>
      </c>
    </row>
    <row r="210" spans="2:25" ht="15.75" x14ac:dyDescent="0.25">
      <c r="B210" s="220"/>
      <c r="C210" s="209"/>
      <c r="D210" s="272"/>
      <c r="E210" s="272"/>
      <c r="F210" s="3" t="s">
        <v>19</v>
      </c>
      <c r="G210" s="102">
        <v>3</v>
      </c>
      <c r="H210" s="102">
        <v>3</v>
      </c>
      <c r="I210" s="102">
        <v>3</v>
      </c>
      <c r="J210" s="190">
        <v>0</v>
      </c>
      <c r="K210" s="190">
        <f t="shared" si="132"/>
        <v>0</v>
      </c>
      <c r="L210" s="190">
        <f t="shared" si="133"/>
        <v>0</v>
      </c>
      <c r="M210" s="190">
        <f t="shared" si="134"/>
        <v>0</v>
      </c>
      <c r="N210" s="190">
        <v>0</v>
      </c>
      <c r="O210" s="190">
        <f t="shared" si="135"/>
        <v>0</v>
      </c>
      <c r="P210" s="190">
        <f t="shared" si="136"/>
        <v>0</v>
      </c>
      <c r="Q210" s="190">
        <f t="shared" si="137"/>
        <v>0</v>
      </c>
      <c r="R210" s="190">
        <v>99.8</v>
      </c>
      <c r="S210" s="190">
        <f t="shared" si="138"/>
        <v>2.9939999999999998</v>
      </c>
      <c r="T210" s="190">
        <f t="shared" si="139"/>
        <v>2.9939999999999998</v>
      </c>
      <c r="U210" s="190">
        <f t="shared" si="140"/>
        <v>2.9939999999999998</v>
      </c>
      <c r="V210" s="190">
        <v>374</v>
      </c>
      <c r="W210" s="190">
        <f t="shared" si="141"/>
        <v>11.22</v>
      </c>
      <c r="X210" s="190">
        <f t="shared" si="142"/>
        <v>11.22</v>
      </c>
      <c r="Y210" s="190">
        <f t="shared" si="143"/>
        <v>11.22</v>
      </c>
    </row>
    <row r="211" spans="2:25" ht="15.75" x14ac:dyDescent="0.25">
      <c r="B211" s="220"/>
      <c r="C211" s="210"/>
      <c r="D211" s="273"/>
      <c r="E211" s="273"/>
      <c r="F211" s="3" t="s">
        <v>10</v>
      </c>
      <c r="G211" s="102">
        <v>1</v>
      </c>
      <c r="H211" s="102">
        <v>1</v>
      </c>
      <c r="I211" s="102">
        <v>1</v>
      </c>
      <c r="J211" s="190">
        <v>0</v>
      </c>
      <c r="K211" s="190">
        <f t="shared" si="132"/>
        <v>0</v>
      </c>
      <c r="L211" s="190">
        <f t="shared" si="133"/>
        <v>0</v>
      </c>
      <c r="M211" s="190">
        <f t="shared" si="134"/>
        <v>0</v>
      </c>
      <c r="N211" s="190">
        <v>0</v>
      </c>
      <c r="O211" s="190">
        <f t="shared" si="135"/>
        <v>0</v>
      </c>
      <c r="P211" s="190">
        <f t="shared" si="136"/>
        <v>0</v>
      </c>
      <c r="Q211" s="190">
        <f t="shared" si="137"/>
        <v>0</v>
      </c>
      <c r="R211" s="190">
        <v>0</v>
      </c>
      <c r="S211" s="190">
        <f t="shared" si="138"/>
        <v>0</v>
      </c>
      <c r="T211" s="190">
        <f t="shared" si="139"/>
        <v>0</v>
      </c>
      <c r="U211" s="190">
        <f t="shared" si="140"/>
        <v>0</v>
      </c>
      <c r="V211" s="190">
        <v>0</v>
      </c>
      <c r="W211" s="190">
        <f t="shared" si="141"/>
        <v>0</v>
      </c>
      <c r="X211" s="190">
        <f t="shared" si="142"/>
        <v>0</v>
      </c>
      <c r="Y211" s="190">
        <f t="shared" si="143"/>
        <v>0</v>
      </c>
    </row>
    <row r="212" spans="2:25" ht="15.75" customHeight="1" x14ac:dyDescent="0.25">
      <c r="B212" s="220" t="s">
        <v>79</v>
      </c>
      <c r="C212" s="222">
        <v>100</v>
      </c>
      <c r="D212" s="222">
        <v>130</v>
      </c>
      <c r="E212" s="222">
        <v>150</v>
      </c>
      <c r="F212" s="15" t="s">
        <v>44</v>
      </c>
      <c r="G212" s="102">
        <v>35</v>
      </c>
      <c r="H212" s="102">
        <v>46</v>
      </c>
      <c r="I212" s="103">
        <v>53</v>
      </c>
      <c r="J212" s="190">
        <v>10.4</v>
      </c>
      <c r="K212" s="190">
        <f t="shared" si="132"/>
        <v>3.64</v>
      </c>
      <c r="L212" s="190">
        <f t="shared" si="133"/>
        <v>4.7840000000000007</v>
      </c>
      <c r="M212" s="190">
        <f t="shared" si="134"/>
        <v>5.5120000000000005</v>
      </c>
      <c r="N212" s="190">
        <v>0.9</v>
      </c>
      <c r="O212" s="190">
        <f t="shared" si="135"/>
        <v>0.315</v>
      </c>
      <c r="P212" s="190">
        <f t="shared" si="136"/>
        <v>0.41399999999999998</v>
      </c>
      <c r="Q212" s="190">
        <f t="shared" si="137"/>
        <v>0.47700000000000004</v>
      </c>
      <c r="R212" s="190">
        <v>75.2</v>
      </c>
      <c r="S212" s="190">
        <f t="shared" si="138"/>
        <v>26.32</v>
      </c>
      <c r="T212" s="190">
        <f t="shared" si="139"/>
        <v>34.592000000000006</v>
      </c>
      <c r="U212" s="190">
        <f t="shared" si="140"/>
        <v>39.856000000000002</v>
      </c>
      <c r="V212" s="190">
        <v>332</v>
      </c>
      <c r="W212" s="190">
        <f t="shared" si="141"/>
        <v>116.2</v>
      </c>
      <c r="X212" s="190">
        <f t="shared" si="142"/>
        <v>152.72</v>
      </c>
      <c r="Y212" s="190">
        <f t="shared" si="143"/>
        <v>175.96</v>
      </c>
    </row>
    <row r="213" spans="2:25" ht="16.5" thickBot="1" x14ac:dyDescent="0.3">
      <c r="B213" s="220"/>
      <c r="C213" s="209"/>
      <c r="D213" s="209"/>
      <c r="E213" s="209"/>
      <c r="F213" s="55" t="s">
        <v>12</v>
      </c>
      <c r="G213" s="195">
        <v>5</v>
      </c>
      <c r="H213" s="110">
        <v>5</v>
      </c>
      <c r="I213" s="111">
        <v>5</v>
      </c>
      <c r="J213" s="190">
        <v>1.3</v>
      </c>
      <c r="K213" s="190">
        <f t="shared" si="132"/>
        <v>6.5000000000000002E-2</v>
      </c>
      <c r="L213" s="190">
        <f t="shared" si="133"/>
        <v>6.5000000000000002E-2</v>
      </c>
      <c r="M213" s="190">
        <f t="shared" si="134"/>
        <v>6.5000000000000002E-2</v>
      </c>
      <c r="N213" s="190">
        <v>72.5</v>
      </c>
      <c r="O213" s="190">
        <f t="shared" si="135"/>
        <v>3.625</v>
      </c>
      <c r="P213" s="190">
        <f t="shared" si="136"/>
        <v>3.625</v>
      </c>
      <c r="Q213" s="190">
        <f t="shared" si="137"/>
        <v>3.625</v>
      </c>
      <c r="R213" s="190">
        <v>0.9</v>
      </c>
      <c r="S213" s="190">
        <f t="shared" si="138"/>
        <v>4.4999999999999998E-2</v>
      </c>
      <c r="T213" s="190">
        <f t="shared" si="139"/>
        <v>4.4999999999999998E-2</v>
      </c>
      <c r="U213" s="190">
        <f t="shared" si="140"/>
        <v>4.4999999999999998E-2</v>
      </c>
      <c r="V213" s="190">
        <v>661</v>
      </c>
      <c r="W213" s="190">
        <f t="shared" si="141"/>
        <v>33.049999999999997</v>
      </c>
      <c r="X213" s="190">
        <f t="shared" si="142"/>
        <v>33.049999999999997</v>
      </c>
      <c r="Y213" s="190">
        <f t="shared" si="143"/>
        <v>33.049999999999997</v>
      </c>
    </row>
    <row r="214" spans="2:25" ht="16.5" thickBot="1" x14ac:dyDescent="0.3">
      <c r="B214" s="220"/>
      <c r="C214" s="210"/>
      <c r="D214" s="210"/>
      <c r="E214" s="210"/>
      <c r="F214" s="39" t="s">
        <v>10</v>
      </c>
      <c r="G214" s="195">
        <v>1</v>
      </c>
      <c r="H214" s="110">
        <v>1</v>
      </c>
      <c r="I214" s="111">
        <v>1</v>
      </c>
      <c r="J214" s="190">
        <v>0</v>
      </c>
      <c r="K214" s="190">
        <f t="shared" si="132"/>
        <v>0</v>
      </c>
      <c r="L214" s="190">
        <f t="shared" si="133"/>
        <v>0</v>
      </c>
      <c r="M214" s="190">
        <f t="shared" si="134"/>
        <v>0</v>
      </c>
      <c r="N214" s="190">
        <v>0</v>
      </c>
      <c r="O214" s="190">
        <f t="shared" si="135"/>
        <v>0</v>
      </c>
      <c r="P214" s="190">
        <f t="shared" si="136"/>
        <v>0</v>
      </c>
      <c r="Q214" s="190">
        <f t="shared" si="137"/>
        <v>0</v>
      </c>
      <c r="R214" s="190">
        <v>0</v>
      </c>
      <c r="S214" s="190">
        <f t="shared" si="138"/>
        <v>0</v>
      </c>
      <c r="T214" s="190">
        <f t="shared" si="139"/>
        <v>0</v>
      </c>
      <c r="U214" s="190">
        <f t="shared" si="140"/>
        <v>0</v>
      </c>
      <c r="V214" s="190">
        <v>0</v>
      </c>
      <c r="W214" s="190">
        <f t="shared" si="141"/>
        <v>0</v>
      </c>
      <c r="X214" s="190">
        <f t="shared" si="142"/>
        <v>0</v>
      </c>
      <c r="Y214" s="190">
        <f t="shared" si="143"/>
        <v>0</v>
      </c>
    </row>
    <row r="215" spans="2:25" ht="31.5" customHeight="1" x14ac:dyDescent="0.25">
      <c r="B215" s="229" t="s">
        <v>133</v>
      </c>
      <c r="C215" s="210">
        <v>200</v>
      </c>
      <c r="D215" s="210">
        <v>200</v>
      </c>
      <c r="E215" s="210">
        <v>200</v>
      </c>
      <c r="F215" s="69" t="s">
        <v>134</v>
      </c>
      <c r="G215" s="108">
        <v>8</v>
      </c>
      <c r="H215" s="108">
        <v>8</v>
      </c>
      <c r="I215" s="109">
        <v>8</v>
      </c>
      <c r="J215" s="190">
        <v>0</v>
      </c>
      <c r="K215" s="190">
        <f t="shared" si="132"/>
        <v>0</v>
      </c>
      <c r="L215" s="190">
        <f t="shared" si="133"/>
        <v>0</v>
      </c>
      <c r="M215" s="190">
        <f t="shared" si="134"/>
        <v>0</v>
      </c>
      <c r="N215" s="190">
        <v>0</v>
      </c>
      <c r="O215" s="190">
        <f t="shared" si="135"/>
        <v>0</v>
      </c>
      <c r="P215" s="190">
        <f t="shared" si="136"/>
        <v>0</v>
      </c>
      <c r="Q215" s="190">
        <f t="shared" si="137"/>
        <v>0</v>
      </c>
      <c r="R215" s="190">
        <v>92</v>
      </c>
      <c r="S215" s="190">
        <f t="shared" si="138"/>
        <v>7.36</v>
      </c>
      <c r="T215" s="190">
        <f t="shared" si="139"/>
        <v>7.36</v>
      </c>
      <c r="U215" s="190">
        <f t="shared" si="140"/>
        <v>7.36</v>
      </c>
      <c r="V215" s="190">
        <v>368</v>
      </c>
      <c r="W215" s="190">
        <f t="shared" si="141"/>
        <v>29.44</v>
      </c>
      <c r="X215" s="190">
        <f t="shared" si="142"/>
        <v>29.44</v>
      </c>
      <c r="Y215" s="27">
        <f t="shared" si="143"/>
        <v>29.44</v>
      </c>
    </row>
    <row r="216" spans="2:25" ht="15.75" x14ac:dyDescent="0.25">
      <c r="B216" s="220"/>
      <c r="C216" s="219"/>
      <c r="D216" s="219"/>
      <c r="E216" s="219"/>
      <c r="F216" s="3" t="s">
        <v>19</v>
      </c>
      <c r="G216" s="102">
        <v>12</v>
      </c>
      <c r="H216" s="102">
        <v>12</v>
      </c>
      <c r="I216" s="103">
        <v>12</v>
      </c>
      <c r="J216" s="190">
        <v>0</v>
      </c>
      <c r="K216" s="190">
        <f t="shared" si="132"/>
        <v>0</v>
      </c>
      <c r="L216" s="190">
        <f t="shared" si="133"/>
        <v>0</v>
      </c>
      <c r="M216" s="190">
        <f t="shared" si="134"/>
        <v>0</v>
      </c>
      <c r="N216" s="190">
        <v>0</v>
      </c>
      <c r="O216" s="190">
        <f t="shared" si="135"/>
        <v>0</v>
      </c>
      <c r="P216" s="190">
        <f t="shared" si="136"/>
        <v>0</v>
      </c>
      <c r="Q216" s="190">
        <f t="shared" si="137"/>
        <v>0</v>
      </c>
      <c r="R216" s="190">
        <v>99.8</v>
      </c>
      <c r="S216" s="190">
        <f t="shared" si="138"/>
        <v>11.975999999999999</v>
      </c>
      <c r="T216" s="190">
        <f t="shared" si="139"/>
        <v>11.975999999999999</v>
      </c>
      <c r="U216" s="190">
        <f t="shared" si="140"/>
        <v>11.975999999999999</v>
      </c>
      <c r="V216" s="190">
        <v>374</v>
      </c>
      <c r="W216" s="190">
        <f t="shared" si="141"/>
        <v>44.88</v>
      </c>
      <c r="X216" s="190">
        <f t="shared" si="142"/>
        <v>44.88</v>
      </c>
      <c r="Y216" s="190">
        <f t="shared" si="143"/>
        <v>44.88</v>
      </c>
    </row>
    <row r="217" spans="2:25" ht="15.75" x14ac:dyDescent="0.25">
      <c r="B217" s="220"/>
      <c r="C217" s="219"/>
      <c r="D217" s="219"/>
      <c r="E217" s="219"/>
      <c r="F217" s="3" t="s">
        <v>20</v>
      </c>
      <c r="G217" s="102">
        <v>1</v>
      </c>
      <c r="H217" s="102">
        <v>1</v>
      </c>
      <c r="I217" s="103">
        <v>1</v>
      </c>
      <c r="J217" s="190">
        <v>0.5</v>
      </c>
      <c r="K217" s="190">
        <f t="shared" si="132"/>
        <v>5.0000000000000001E-3</v>
      </c>
      <c r="L217" s="190">
        <f t="shared" si="133"/>
        <v>5.0000000000000001E-3</v>
      </c>
      <c r="M217" s="190">
        <f t="shared" si="134"/>
        <v>5.0000000000000001E-3</v>
      </c>
      <c r="N217" s="190">
        <v>0.3</v>
      </c>
      <c r="O217" s="190">
        <f t="shared" si="135"/>
        <v>3.0000000000000001E-3</v>
      </c>
      <c r="P217" s="190">
        <f t="shared" si="136"/>
        <v>3.0000000000000001E-3</v>
      </c>
      <c r="Q217" s="190">
        <f t="shared" si="137"/>
        <v>3.0000000000000001E-3</v>
      </c>
      <c r="R217" s="190">
        <v>6.5</v>
      </c>
      <c r="S217" s="190">
        <f t="shared" si="138"/>
        <v>6.5000000000000002E-2</v>
      </c>
      <c r="T217" s="190">
        <f t="shared" si="139"/>
        <v>6.5000000000000002E-2</v>
      </c>
      <c r="U217" s="190">
        <f t="shared" si="140"/>
        <v>6.5000000000000002E-2</v>
      </c>
      <c r="V217" s="190">
        <v>22</v>
      </c>
      <c r="W217" s="190">
        <f t="shared" si="141"/>
        <v>0.22</v>
      </c>
      <c r="X217" s="190">
        <f t="shared" si="142"/>
        <v>0.22</v>
      </c>
      <c r="Y217" s="190">
        <f t="shared" si="143"/>
        <v>0.22</v>
      </c>
    </row>
    <row r="218" spans="2:25" ht="16.5" thickBot="1" x14ac:dyDescent="0.3">
      <c r="B218" s="3" t="s">
        <v>25</v>
      </c>
      <c r="C218" s="193">
        <v>100</v>
      </c>
      <c r="D218" s="193">
        <v>100</v>
      </c>
      <c r="E218" s="193">
        <v>100</v>
      </c>
      <c r="F218" s="3" t="s">
        <v>25</v>
      </c>
      <c r="G218" s="102">
        <v>100</v>
      </c>
      <c r="H218" s="102">
        <v>100</v>
      </c>
      <c r="I218" s="102">
        <v>100</v>
      </c>
      <c r="J218" s="190">
        <v>18</v>
      </c>
      <c r="K218" s="190">
        <f t="shared" si="132"/>
        <v>18</v>
      </c>
      <c r="L218" s="190">
        <f t="shared" si="133"/>
        <v>18</v>
      </c>
      <c r="M218" s="190">
        <f t="shared" si="134"/>
        <v>18</v>
      </c>
      <c r="N218" s="190">
        <v>0.6</v>
      </c>
      <c r="O218" s="190">
        <f t="shared" si="135"/>
        <v>0.6</v>
      </c>
      <c r="P218" s="190">
        <f t="shared" si="136"/>
        <v>0.6</v>
      </c>
      <c r="Q218" s="190">
        <f t="shared" si="137"/>
        <v>0.6</v>
      </c>
      <c r="R218" s="190">
        <v>1.5</v>
      </c>
      <c r="S218" s="190">
        <f t="shared" si="138"/>
        <v>1.5</v>
      </c>
      <c r="T218" s="190">
        <f t="shared" si="139"/>
        <v>1.5</v>
      </c>
      <c r="U218" s="190">
        <f t="shared" si="140"/>
        <v>1.5</v>
      </c>
      <c r="V218" s="190">
        <v>86</v>
      </c>
      <c r="W218" s="190">
        <f t="shared" si="141"/>
        <v>86</v>
      </c>
      <c r="X218" s="190">
        <f t="shared" si="142"/>
        <v>86</v>
      </c>
      <c r="Y218" s="190">
        <f t="shared" si="143"/>
        <v>86</v>
      </c>
    </row>
    <row r="219" spans="2:25" ht="32.25" thickBot="1" x14ac:dyDescent="0.3">
      <c r="B219" s="12" t="s">
        <v>14</v>
      </c>
      <c r="C219" s="193">
        <v>20</v>
      </c>
      <c r="D219" s="193">
        <v>35</v>
      </c>
      <c r="E219" s="193">
        <v>40</v>
      </c>
      <c r="F219" s="19" t="s">
        <v>14</v>
      </c>
      <c r="G219" s="106">
        <v>20</v>
      </c>
      <c r="H219" s="106">
        <v>35</v>
      </c>
      <c r="I219" s="107">
        <v>40</v>
      </c>
      <c r="J219" s="190">
        <v>6.5</v>
      </c>
      <c r="K219" s="187">
        <f t="shared" si="132"/>
        <v>1.3</v>
      </c>
      <c r="L219" s="187">
        <f t="shared" si="133"/>
        <v>2.2749999999999999</v>
      </c>
      <c r="M219" s="187">
        <f t="shared" si="134"/>
        <v>2.6</v>
      </c>
      <c r="N219" s="187">
        <v>1</v>
      </c>
      <c r="O219" s="187">
        <f t="shared" si="135"/>
        <v>0.2</v>
      </c>
      <c r="P219" s="187">
        <f t="shared" si="136"/>
        <v>0.35</v>
      </c>
      <c r="Q219" s="187">
        <f t="shared" si="137"/>
        <v>0.4</v>
      </c>
      <c r="R219" s="187">
        <v>40.1</v>
      </c>
      <c r="S219" s="187">
        <f t="shared" si="138"/>
        <v>8.02</v>
      </c>
      <c r="T219" s="187">
        <f t="shared" si="139"/>
        <v>14.035</v>
      </c>
      <c r="U219" s="187">
        <f t="shared" si="140"/>
        <v>16.04</v>
      </c>
      <c r="V219" s="187">
        <v>190</v>
      </c>
      <c r="W219" s="187">
        <f t="shared" si="141"/>
        <v>38</v>
      </c>
      <c r="X219" s="187">
        <f t="shared" si="142"/>
        <v>66.5</v>
      </c>
      <c r="Y219" s="187">
        <f t="shared" si="143"/>
        <v>76</v>
      </c>
    </row>
    <row r="220" spans="2:25" ht="18.75" x14ac:dyDescent="0.3">
      <c r="B220" s="26"/>
      <c r="C220" s="26"/>
      <c r="D220" s="26"/>
      <c r="E220" s="26"/>
      <c r="F220" s="26"/>
      <c r="G220" s="26"/>
      <c r="H220" s="26"/>
      <c r="I220" s="26"/>
      <c r="J220" s="118"/>
      <c r="K220" s="118">
        <f>SUM(K198:K219)</f>
        <v>53.013999999999989</v>
      </c>
      <c r="L220" s="118">
        <f>SUM(L198:L219)</f>
        <v>69.266999999999996</v>
      </c>
      <c r="M220" s="118">
        <f>SUM(M198:M219)</f>
        <v>83.683999999999983</v>
      </c>
      <c r="N220" s="118"/>
      <c r="O220" s="118">
        <f>SUM(O198:O219)</f>
        <v>20.072999999999997</v>
      </c>
      <c r="P220" s="118">
        <f>SUM(P198:P219)</f>
        <v>26.426000000000002</v>
      </c>
      <c r="Q220" s="118">
        <f>SUM(Q198:Q219)</f>
        <v>31.582999999999995</v>
      </c>
      <c r="R220" s="118"/>
      <c r="S220" s="118">
        <f>SUM(S198:S219)</f>
        <v>84.814999999999998</v>
      </c>
      <c r="T220" s="118">
        <f>SUM(T198:T219)</f>
        <v>107.61799999999999</v>
      </c>
      <c r="U220" s="118">
        <f>SUM(U198:U219)</f>
        <v>122.02599999999998</v>
      </c>
      <c r="V220" s="118"/>
      <c r="W220" s="118">
        <f>SUM(W198:W219)</f>
        <v>610.44000000000005</v>
      </c>
      <c r="X220" s="118">
        <f>SUM(X198:X219)</f>
        <v>763.21</v>
      </c>
      <c r="Y220" s="118">
        <f>SUM(Y198:Y219)</f>
        <v>868.57</v>
      </c>
    </row>
    <row r="221" spans="2:25" ht="15.75" x14ac:dyDescent="0.25">
      <c r="B221" s="235" t="s">
        <v>43</v>
      </c>
      <c r="C221" s="235"/>
      <c r="D221" s="235"/>
      <c r="E221" s="235"/>
      <c r="F221" s="26"/>
      <c r="G221" s="26"/>
      <c r="H221" s="26"/>
      <c r="I221" s="26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205"/>
    </row>
    <row r="222" spans="2:25" ht="15.75" x14ac:dyDescent="0.25">
      <c r="B222" s="26" t="s">
        <v>29</v>
      </c>
      <c r="C222" s="26"/>
      <c r="D222" s="26"/>
      <c r="E222" s="26"/>
      <c r="F222" s="26"/>
      <c r="G222" s="26"/>
      <c r="H222" s="26"/>
      <c r="I222" s="26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205"/>
    </row>
    <row r="223" spans="2:25" ht="31.5" customHeight="1" x14ac:dyDescent="0.25">
      <c r="B223" s="227" t="s">
        <v>88</v>
      </c>
      <c r="C223" s="222">
        <v>150</v>
      </c>
      <c r="D223" s="222">
        <v>200</v>
      </c>
      <c r="E223" s="222">
        <v>250</v>
      </c>
      <c r="F223" s="11" t="s">
        <v>151</v>
      </c>
      <c r="G223" s="102">
        <v>79</v>
      </c>
      <c r="H223" s="102">
        <v>119</v>
      </c>
      <c r="I223" s="103">
        <v>159</v>
      </c>
      <c r="J223" s="190">
        <v>67.7</v>
      </c>
      <c r="K223" s="190">
        <f t="shared" ref="K223:K241" si="144">G223*J223/100</f>
        <v>53.483000000000004</v>
      </c>
      <c r="L223" s="190">
        <f t="shared" ref="L223:L241" si="145">H223*J223/100</f>
        <v>80.563000000000002</v>
      </c>
      <c r="M223" s="190">
        <f t="shared" ref="M223:M241" si="146">I223*J223/100</f>
        <v>107.64300000000001</v>
      </c>
      <c r="N223" s="190">
        <v>18.899999999999999</v>
      </c>
      <c r="O223" s="190">
        <f t="shared" ref="O223:O241" si="147">G223*N223/100</f>
        <v>14.930999999999999</v>
      </c>
      <c r="P223" s="190">
        <f t="shared" ref="P223:P241" si="148">H223*N223/100</f>
        <v>22.491</v>
      </c>
      <c r="Q223" s="190">
        <f t="shared" ref="Q223:Q241" si="149">I223*N223/100</f>
        <v>30.050999999999998</v>
      </c>
      <c r="R223" s="190">
        <v>12.4</v>
      </c>
      <c r="S223" s="190">
        <f t="shared" ref="S223:S241" si="150">G223*R223/100</f>
        <v>9.7959999999999994</v>
      </c>
      <c r="T223" s="190">
        <f t="shared" ref="T223:T241" si="151">H223*R223/100</f>
        <v>14.756000000000002</v>
      </c>
      <c r="U223" s="190">
        <f t="shared" ref="U223:U241" si="152">I223*R223/100</f>
        <v>19.716000000000001</v>
      </c>
      <c r="V223" s="190">
        <v>187</v>
      </c>
      <c r="W223" s="190">
        <f t="shared" ref="W223:W241" si="153">G223*V223/100</f>
        <v>147.72999999999999</v>
      </c>
      <c r="X223" s="190">
        <f>(H223*V223)/100</f>
        <v>222.53</v>
      </c>
      <c r="Y223" s="190">
        <f>(I223*V223)/100</f>
        <v>297.33</v>
      </c>
    </row>
    <row r="224" spans="2:25" ht="15.75" x14ac:dyDescent="0.25">
      <c r="B224" s="228"/>
      <c r="C224" s="209"/>
      <c r="D224" s="209"/>
      <c r="E224" s="209"/>
      <c r="F224" s="3" t="s">
        <v>35</v>
      </c>
      <c r="G224" s="112">
        <v>4</v>
      </c>
      <c r="H224" s="112">
        <v>5</v>
      </c>
      <c r="I224" s="113">
        <v>6</v>
      </c>
      <c r="J224" s="190">
        <v>0</v>
      </c>
      <c r="K224" s="190">
        <f t="shared" si="144"/>
        <v>0</v>
      </c>
      <c r="L224" s="190">
        <f t="shared" si="145"/>
        <v>0</v>
      </c>
      <c r="M224" s="190">
        <f t="shared" si="146"/>
        <v>0</v>
      </c>
      <c r="N224" s="190">
        <v>99.9</v>
      </c>
      <c r="O224" s="190">
        <f t="shared" si="147"/>
        <v>3.9960000000000004</v>
      </c>
      <c r="P224" s="190">
        <f t="shared" si="148"/>
        <v>4.9950000000000001</v>
      </c>
      <c r="Q224" s="190">
        <f t="shared" si="149"/>
        <v>5.9940000000000007</v>
      </c>
      <c r="R224" s="190">
        <v>0</v>
      </c>
      <c r="S224" s="190">
        <f t="shared" si="150"/>
        <v>0</v>
      </c>
      <c r="T224" s="190">
        <f t="shared" si="151"/>
        <v>0</v>
      </c>
      <c r="U224" s="190">
        <f t="shared" si="152"/>
        <v>0</v>
      </c>
      <c r="V224" s="190">
        <v>899</v>
      </c>
      <c r="W224" s="190">
        <f t="shared" si="153"/>
        <v>35.96</v>
      </c>
      <c r="X224" s="190">
        <f t="shared" ref="X224:X241" si="154">H224*V224/100</f>
        <v>44.95</v>
      </c>
      <c r="Y224" s="190">
        <f t="shared" ref="Y224:Y241" si="155">I224*V224/100</f>
        <v>53.94</v>
      </c>
    </row>
    <row r="225" spans="2:25" ht="15.75" x14ac:dyDescent="0.25">
      <c r="B225" s="228"/>
      <c r="C225" s="209"/>
      <c r="D225" s="209"/>
      <c r="E225" s="209"/>
      <c r="F225" s="3" t="s">
        <v>36</v>
      </c>
      <c r="G225" s="112">
        <v>80</v>
      </c>
      <c r="H225" s="102">
        <v>100</v>
      </c>
      <c r="I225" s="103">
        <v>120</v>
      </c>
      <c r="J225" s="190">
        <v>2</v>
      </c>
      <c r="K225" s="190">
        <f t="shared" si="144"/>
        <v>1.6</v>
      </c>
      <c r="L225" s="190">
        <f t="shared" si="145"/>
        <v>2</v>
      </c>
      <c r="M225" s="190">
        <f t="shared" si="146"/>
        <v>2.4</v>
      </c>
      <c r="N225" s="190">
        <v>0.1</v>
      </c>
      <c r="O225" s="190">
        <f t="shared" si="147"/>
        <v>0.08</v>
      </c>
      <c r="P225" s="190">
        <f t="shared" si="148"/>
        <v>0.1</v>
      </c>
      <c r="Q225" s="190">
        <f t="shared" si="149"/>
        <v>0.12</v>
      </c>
      <c r="R225" s="190">
        <v>19.7</v>
      </c>
      <c r="S225" s="190">
        <f t="shared" si="150"/>
        <v>15.76</v>
      </c>
      <c r="T225" s="190">
        <f t="shared" si="151"/>
        <v>19.7</v>
      </c>
      <c r="U225" s="190">
        <f t="shared" si="152"/>
        <v>23.64</v>
      </c>
      <c r="V225" s="190">
        <v>83</v>
      </c>
      <c r="W225" s="190">
        <f t="shared" si="153"/>
        <v>66.400000000000006</v>
      </c>
      <c r="X225" s="190">
        <f t="shared" si="154"/>
        <v>83</v>
      </c>
      <c r="Y225" s="190">
        <f t="shared" si="155"/>
        <v>99.6</v>
      </c>
    </row>
    <row r="226" spans="2:25" ht="15.75" x14ac:dyDescent="0.25">
      <c r="B226" s="228"/>
      <c r="C226" s="209"/>
      <c r="D226" s="209"/>
      <c r="E226" s="209"/>
      <c r="F226" s="3" t="s">
        <v>18</v>
      </c>
      <c r="G226" s="112">
        <v>5</v>
      </c>
      <c r="H226" s="102">
        <v>6</v>
      </c>
      <c r="I226" s="103">
        <v>7</v>
      </c>
      <c r="J226" s="190">
        <v>3.6</v>
      </c>
      <c r="K226" s="190">
        <f t="shared" si="144"/>
        <v>0.18</v>
      </c>
      <c r="L226" s="190">
        <f t="shared" si="145"/>
        <v>0.21600000000000003</v>
      </c>
      <c r="M226" s="190">
        <f t="shared" si="146"/>
        <v>0.252</v>
      </c>
      <c r="N226" s="190">
        <v>0</v>
      </c>
      <c r="O226" s="190">
        <f t="shared" si="147"/>
        <v>0</v>
      </c>
      <c r="P226" s="190">
        <f t="shared" si="148"/>
        <v>0</v>
      </c>
      <c r="Q226" s="190">
        <f t="shared" si="149"/>
        <v>0</v>
      </c>
      <c r="R226" s="190">
        <v>11.8</v>
      </c>
      <c r="S226" s="190">
        <f t="shared" si="150"/>
        <v>0.59</v>
      </c>
      <c r="T226" s="190">
        <f t="shared" si="151"/>
        <v>0.70800000000000007</v>
      </c>
      <c r="U226" s="190">
        <f t="shared" si="152"/>
        <v>0.82600000000000007</v>
      </c>
      <c r="V226" s="190">
        <v>63</v>
      </c>
      <c r="W226" s="190">
        <f t="shared" si="153"/>
        <v>3.15</v>
      </c>
      <c r="X226" s="190">
        <f t="shared" si="154"/>
        <v>3.78</v>
      </c>
      <c r="Y226" s="190">
        <f t="shared" si="155"/>
        <v>4.41</v>
      </c>
    </row>
    <row r="227" spans="2:25" ht="15.75" x14ac:dyDescent="0.25">
      <c r="B227" s="228"/>
      <c r="C227" s="209"/>
      <c r="D227" s="209"/>
      <c r="E227" s="209"/>
      <c r="F227" s="3" t="s">
        <v>11</v>
      </c>
      <c r="G227" s="102">
        <v>5</v>
      </c>
      <c r="H227" s="102">
        <v>9</v>
      </c>
      <c r="I227" s="103">
        <v>10</v>
      </c>
      <c r="J227" s="190">
        <v>1.7</v>
      </c>
      <c r="K227" s="190">
        <f t="shared" si="144"/>
        <v>8.5000000000000006E-2</v>
      </c>
      <c r="L227" s="190">
        <f t="shared" si="145"/>
        <v>0.153</v>
      </c>
      <c r="M227" s="190">
        <f t="shared" si="146"/>
        <v>0.17</v>
      </c>
      <c r="N227" s="190">
        <v>0</v>
      </c>
      <c r="O227" s="190">
        <f t="shared" si="147"/>
        <v>0</v>
      </c>
      <c r="P227" s="190">
        <f t="shared" si="148"/>
        <v>0</v>
      </c>
      <c r="Q227" s="190">
        <f t="shared" si="149"/>
        <v>0</v>
      </c>
      <c r="R227" s="190">
        <v>9.5</v>
      </c>
      <c r="S227" s="190">
        <f t="shared" si="150"/>
        <v>0.47499999999999998</v>
      </c>
      <c r="T227" s="190">
        <f t="shared" si="151"/>
        <v>0.85499999999999998</v>
      </c>
      <c r="U227" s="190">
        <f t="shared" si="152"/>
        <v>0.95</v>
      </c>
      <c r="V227" s="190">
        <v>43</v>
      </c>
      <c r="W227" s="190">
        <f t="shared" si="153"/>
        <v>2.15</v>
      </c>
      <c r="X227" s="190">
        <f t="shared" si="154"/>
        <v>3.87</v>
      </c>
      <c r="Y227" s="190">
        <f t="shared" si="155"/>
        <v>4.3</v>
      </c>
    </row>
    <row r="228" spans="2:25" ht="15.75" x14ac:dyDescent="0.25">
      <c r="B228" s="229"/>
      <c r="C228" s="210"/>
      <c r="D228" s="210"/>
      <c r="E228" s="210"/>
      <c r="F228" s="3" t="s">
        <v>10</v>
      </c>
      <c r="G228" s="102">
        <v>1</v>
      </c>
      <c r="H228" s="102">
        <v>1</v>
      </c>
      <c r="I228" s="103">
        <v>1</v>
      </c>
      <c r="J228" s="190">
        <v>0</v>
      </c>
      <c r="K228" s="190">
        <f t="shared" si="144"/>
        <v>0</v>
      </c>
      <c r="L228" s="190">
        <f t="shared" si="145"/>
        <v>0</v>
      </c>
      <c r="M228" s="190">
        <f t="shared" si="146"/>
        <v>0</v>
      </c>
      <c r="N228" s="190">
        <v>0</v>
      </c>
      <c r="O228" s="190">
        <f t="shared" si="147"/>
        <v>0</v>
      </c>
      <c r="P228" s="190">
        <f t="shared" si="148"/>
        <v>0</v>
      </c>
      <c r="Q228" s="190">
        <f t="shared" si="149"/>
        <v>0</v>
      </c>
      <c r="R228" s="190">
        <v>0</v>
      </c>
      <c r="S228" s="190">
        <f t="shared" si="150"/>
        <v>0</v>
      </c>
      <c r="T228" s="190">
        <f t="shared" si="151"/>
        <v>0</v>
      </c>
      <c r="U228" s="190">
        <f t="shared" si="152"/>
        <v>0</v>
      </c>
      <c r="V228" s="190">
        <v>0</v>
      </c>
      <c r="W228" s="190">
        <f t="shared" si="153"/>
        <v>0</v>
      </c>
      <c r="X228" s="190">
        <f t="shared" si="154"/>
        <v>0</v>
      </c>
      <c r="Y228" s="190">
        <f t="shared" si="155"/>
        <v>0</v>
      </c>
    </row>
    <row r="229" spans="2:25" ht="15.75" customHeight="1" x14ac:dyDescent="0.25">
      <c r="B229" s="229" t="s">
        <v>133</v>
      </c>
      <c r="C229" s="210">
        <v>200</v>
      </c>
      <c r="D229" s="210">
        <v>200</v>
      </c>
      <c r="E229" s="210">
        <v>200</v>
      </c>
      <c r="F229" s="69" t="s">
        <v>134</v>
      </c>
      <c r="G229" s="108">
        <v>8</v>
      </c>
      <c r="H229" s="108">
        <v>8</v>
      </c>
      <c r="I229" s="109">
        <v>8</v>
      </c>
      <c r="J229" s="190">
        <v>0</v>
      </c>
      <c r="K229" s="190">
        <f t="shared" si="144"/>
        <v>0</v>
      </c>
      <c r="L229" s="190">
        <f t="shared" si="145"/>
        <v>0</v>
      </c>
      <c r="M229" s="190">
        <f t="shared" si="146"/>
        <v>0</v>
      </c>
      <c r="N229" s="190">
        <v>0</v>
      </c>
      <c r="O229" s="190">
        <f t="shared" si="147"/>
        <v>0</v>
      </c>
      <c r="P229" s="190">
        <f t="shared" si="148"/>
        <v>0</v>
      </c>
      <c r="Q229" s="190">
        <f t="shared" si="149"/>
        <v>0</v>
      </c>
      <c r="R229" s="190">
        <v>92</v>
      </c>
      <c r="S229" s="190">
        <f t="shared" si="150"/>
        <v>7.36</v>
      </c>
      <c r="T229" s="190">
        <f t="shared" si="151"/>
        <v>7.36</v>
      </c>
      <c r="U229" s="190">
        <f t="shared" si="152"/>
        <v>7.36</v>
      </c>
      <c r="V229" s="190">
        <v>368</v>
      </c>
      <c r="W229" s="190">
        <f t="shared" si="153"/>
        <v>29.44</v>
      </c>
      <c r="X229" s="190">
        <f t="shared" si="154"/>
        <v>29.44</v>
      </c>
      <c r="Y229" s="27">
        <f t="shared" si="155"/>
        <v>29.44</v>
      </c>
    </row>
    <row r="230" spans="2:25" ht="15.75" x14ac:dyDescent="0.25">
      <c r="B230" s="220"/>
      <c r="C230" s="219"/>
      <c r="D230" s="219"/>
      <c r="E230" s="219"/>
      <c r="F230" s="3" t="s">
        <v>19</v>
      </c>
      <c r="G230" s="102">
        <v>12</v>
      </c>
      <c r="H230" s="102">
        <v>12</v>
      </c>
      <c r="I230" s="103">
        <v>12</v>
      </c>
      <c r="J230" s="190">
        <v>0</v>
      </c>
      <c r="K230" s="190">
        <f t="shared" si="144"/>
        <v>0</v>
      </c>
      <c r="L230" s="190">
        <f t="shared" si="145"/>
        <v>0</v>
      </c>
      <c r="M230" s="190">
        <f t="shared" si="146"/>
        <v>0</v>
      </c>
      <c r="N230" s="190">
        <v>0</v>
      </c>
      <c r="O230" s="190">
        <f t="shared" si="147"/>
        <v>0</v>
      </c>
      <c r="P230" s="190">
        <f t="shared" si="148"/>
        <v>0</v>
      </c>
      <c r="Q230" s="190">
        <f t="shared" si="149"/>
        <v>0</v>
      </c>
      <c r="R230" s="190">
        <v>99.8</v>
      </c>
      <c r="S230" s="190">
        <f t="shared" si="150"/>
        <v>11.975999999999999</v>
      </c>
      <c r="T230" s="190">
        <f t="shared" si="151"/>
        <v>11.975999999999999</v>
      </c>
      <c r="U230" s="190">
        <f t="shared" si="152"/>
        <v>11.975999999999999</v>
      </c>
      <c r="V230" s="190">
        <v>374</v>
      </c>
      <c r="W230" s="190">
        <f t="shared" si="153"/>
        <v>44.88</v>
      </c>
      <c r="X230" s="190">
        <f t="shared" si="154"/>
        <v>44.88</v>
      </c>
      <c r="Y230" s="190">
        <f t="shared" si="155"/>
        <v>44.88</v>
      </c>
    </row>
    <row r="231" spans="2:25" ht="16.5" thickBot="1" x14ac:dyDescent="0.3">
      <c r="B231" s="220"/>
      <c r="C231" s="219"/>
      <c r="D231" s="219"/>
      <c r="E231" s="219"/>
      <c r="F231" s="3" t="s">
        <v>20</v>
      </c>
      <c r="G231" s="102">
        <v>1</v>
      </c>
      <c r="H231" s="102">
        <v>1</v>
      </c>
      <c r="I231" s="103">
        <v>1</v>
      </c>
      <c r="J231" s="190">
        <v>0.5</v>
      </c>
      <c r="K231" s="190">
        <f t="shared" si="144"/>
        <v>5.0000000000000001E-3</v>
      </c>
      <c r="L231" s="190">
        <f t="shared" si="145"/>
        <v>5.0000000000000001E-3</v>
      </c>
      <c r="M231" s="190">
        <f t="shared" si="146"/>
        <v>5.0000000000000001E-3</v>
      </c>
      <c r="N231" s="190">
        <v>0.3</v>
      </c>
      <c r="O231" s="190">
        <f t="shared" si="147"/>
        <v>3.0000000000000001E-3</v>
      </c>
      <c r="P231" s="190">
        <f t="shared" si="148"/>
        <v>3.0000000000000001E-3</v>
      </c>
      <c r="Q231" s="190">
        <f t="shared" si="149"/>
        <v>3.0000000000000001E-3</v>
      </c>
      <c r="R231" s="190">
        <v>6.5</v>
      </c>
      <c r="S231" s="190">
        <f t="shared" si="150"/>
        <v>6.5000000000000002E-2</v>
      </c>
      <c r="T231" s="190">
        <f t="shared" si="151"/>
        <v>6.5000000000000002E-2</v>
      </c>
      <c r="U231" s="190">
        <f t="shared" si="152"/>
        <v>6.5000000000000002E-2</v>
      </c>
      <c r="V231" s="190">
        <v>22</v>
      </c>
      <c r="W231" s="190">
        <f t="shared" si="153"/>
        <v>0.22</v>
      </c>
      <c r="X231" s="190">
        <f t="shared" si="154"/>
        <v>0.22</v>
      </c>
      <c r="Y231" s="190">
        <f t="shared" si="155"/>
        <v>0.22</v>
      </c>
    </row>
    <row r="232" spans="2:25" ht="16.5" thickBot="1" x14ac:dyDescent="0.3">
      <c r="B232" s="227" t="s">
        <v>128</v>
      </c>
      <c r="C232" s="222">
        <v>60</v>
      </c>
      <c r="D232" s="222">
        <v>80</v>
      </c>
      <c r="E232" s="266">
        <v>80</v>
      </c>
      <c r="F232" s="170" t="s">
        <v>125</v>
      </c>
      <c r="G232" s="194">
        <v>33</v>
      </c>
      <c r="H232" s="194">
        <v>40</v>
      </c>
      <c r="I232" s="198">
        <v>40</v>
      </c>
      <c r="J232" s="190">
        <v>10.3</v>
      </c>
      <c r="K232" s="190">
        <f t="shared" si="144"/>
        <v>3.3990000000000005</v>
      </c>
      <c r="L232" s="190">
        <f t="shared" si="145"/>
        <v>4.12</v>
      </c>
      <c r="M232" s="190">
        <f t="shared" si="146"/>
        <v>4.12</v>
      </c>
      <c r="N232" s="190">
        <v>0.9</v>
      </c>
      <c r="O232" s="190">
        <f t="shared" si="147"/>
        <v>0.29699999999999999</v>
      </c>
      <c r="P232" s="190">
        <f t="shared" si="148"/>
        <v>0.36</v>
      </c>
      <c r="Q232" s="190">
        <f t="shared" si="149"/>
        <v>0.36</v>
      </c>
      <c r="R232" s="190">
        <v>74.2</v>
      </c>
      <c r="S232" s="190">
        <f t="shared" si="150"/>
        <v>24.486000000000001</v>
      </c>
      <c r="T232" s="190">
        <f t="shared" si="151"/>
        <v>29.68</v>
      </c>
      <c r="U232" s="190">
        <f t="shared" si="152"/>
        <v>29.68</v>
      </c>
      <c r="V232" s="190">
        <v>327</v>
      </c>
      <c r="W232" s="190">
        <f t="shared" si="153"/>
        <v>107.91</v>
      </c>
      <c r="X232" s="190">
        <f t="shared" si="154"/>
        <v>130.80000000000001</v>
      </c>
      <c r="Y232" s="190">
        <f t="shared" si="155"/>
        <v>130.80000000000001</v>
      </c>
    </row>
    <row r="233" spans="2:25" ht="16.5" thickBot="1" x14ac:dyDescent="0.3">
      <c r="B233" s="228"/>
      <c r="C233" s="209"/>
      <c r="D233" s="209"/>
      <c r="E233" s="267"/>
      <c r="F233" s="170" t="s">
        <v>19</v>
      </c>
      <c r="G233" s="194">
        <v>3</v>
      </c>
      <c r="H233" s="194">
        <v>4</v>
      </c>
      <c r="I233" s="198">
        <v>4</v>
      </c>
      <c r="J233" s="190">
        <v>0</v>
      </c>
      <c r="K233" s="190">
        <f t="shared" si="144"/>
        <v>0</v>
      </c>
      <c r="L233" s="190">
        <f t="shared" si="145"/>
        <v>0</v>
      </c>
      <c r="M233" s="190">
        <f t="shared" si="146"/>
        <v>0</v>
      </c>
      <c r="N233" s="190">
        <v>0</v>
      </c>
      <c r="O233" s="190">
        <f t="shared" si="147"/>
        <v>0</v>
      </c>
      <c r="P233" s="190">
        <f t="shared" si="148"/>
        <v>0</v>
      </c>
      <c r="Q233" s="190">
        <f t="shared" si="149"/>
        <v>0</v>
      </c>
      <c r="R233" s="190">
        <v>99.8</v>
      </c>
      <c r="S233" s="190">
        <f t="shared" si="150"/>
        <v>2.9939999999999998</v>
      </c>
      <c r="T233" s="190">
        <f t="shared" si="151"/>
        <v>3.992</v>
      </c>
      <c r="U233" s="190">
        <f t="shared" si="152"/>
        <v>3.992</v>
      </c>
      <c r="V233" s="190">
        <v>374</v>
      </c>
      <c r="W233" s="190">
        <f t="shared" si="153"/>
        <v>11.22</v>
      </c>
      <c r="X233" s="190">
        <f t="shared" si="154"/>
        <v>14.96</v>
      </c>
      <c r="Y233" s="190">
        <f t="shared" si="155"/>
        <v>14.96</v>
      </c>
    </row>
    <row r="234" spans="2:25" ht="16.5" thickBot="1" x14ac:dyDescent="0.3">
      <c r="B234" s="228"/>
      <c r="C234" s="209"/>
      <c r="D234" s="209"/>
      <c r="E234" s="267"/>
      <c r="F234" s="170" t="s">
        <v>129</v>
      </c>
      <c r="G234" s="194">
        <v>2</v>
      </c>
      <c r="H234" s="194">
        <v>3</v>
      </c>
      <c r="I234" s="198">
        <v>3</v>
      </c>
      <c r="J234" s="190">
        <v>1.3</v>
      </c>
      <c r="K234" s="190">
        <f t="shared" si="144"/>
        <v>2.6000000000000002E-2</v>
      </c>
      <c r="L234" s="190">
        <f t="shared" si="145"/>
        <v>3.9000000000000007E-2</v>
      </c>
      <c r="M234" s="190">
        <f t="shared" si="146"/>
        <v>3.9000000000000007E-2</v>
      </c>
      <c r="N234" s="190">
        <v>72.5</v>
      </c>
      <c r="O234" s="190">
        <f t="shared" si="147"/>
        <v>1.45</v>
      </c>
      <c r="P234" s="190">
        <f t="shared" si="148"/>
        <v>2.1749999999999998</v>
      </c>
      <c r="Q234" s="190">
        <f t="shared" si="149"/>
        <v>2.1749999999999998</v>
      </c>
      <c r="R234" s="190">
        <v>0.9</v>
      </c>
      <c r="S234" s="190">
        <f t="shared" si="150"/>
        <v>1.8000000000000002E-2</v>
      </c>
      <c r="T234" s="190">
        <f t="shared" si="151"/>
        <v>2.7000000000000003E-2</v>
      </c>
      <c r="U234" s="190">
        <f t="shared" si="152"/>
        <v>2.7000000000000003E-2</v>
      </c>
      <c r="V234" s="190">
        <v>661</v>
      </c>
      <c r="W234" s="190">
        <f t="shared" si="153"/>
        <v>13.22</v>
      </c>
      <c r="X234" s="190">
        <f t="shared" si="154"/>
        <v>19.829999999999998</v>
      </c>
      <c r="Y234" s="190">
        <f t="shared" si="155"/>
        <v>19.829999999999998</v>
      </c>
    </row>
    <row r="235" spans="2:25" ht="16.5" thickBot="1" x14ac:dyDescent="0.3">
      <c r="B235" s="228"/>
      <c r="C235" s="209"/>
      <c r="D235" s="209"/>
      <c r="E235" s="267"/>
      <c r="F235" s="170" t="s">
        <v>118</v>
      </c>
      <c r="G235" s="194">
        <v>2</v>
      </c>
      <c r="H235" s="194">
        <v>3</v>
      </c>
      <c r="I235" s="198">
        <v>3</v>
      </c>
      <c r="J235" s="190">
        <v>12.7</v>
      </c>
      <c r="K235" s="190">
        <f t="shared" si="144"/>
        <v>0.254</v>
      </c>
      <c r="L235" s="190">
        <f t="shared" si="145"/>
        <v>0.38099999999999995</v>
      </c>
      <c r="M235" s="190">
        <f t="shared" si="146"/>
        <v>0.38099999999999995</v>
      </c>
      <c r="N235" s="190">
        <v>11.5</v>
      </c>
      <c r="O235" s="190">
        <f t="shared" si="147"/>
        <v>0.23</v>
      </c>
      <c r="P235" s="190">
        <f t="shared" si="148"/>
        <v>0.34499999999999997</v>
      </c>
      <c r="Q235" s="190">
        <f t="shared" si="149"/>
        <v>0.34499999999999997</v>
      </c>
      <c r="R235" s="190">
        <v>0.7</v>
      </c>
      <c r="S235" s="190">
        <f t="shared" si="150"/>
        <v>1.3999999999999999E-2</v>
      </c>
      <c r="T235" s="190">
        <f t="shared" si="151"/>
        <v>2.0999999999999998E-2</v>
      </c>
      <c r="U235" s="190">
        <f t="shared" si="152"/>
        <v>2.0999999999999998E-2</v>
      </c>
      <c r="V235" s="190">
        <v>157</v>
      </c>
      <c r="W235" s="190">
        <f t="shared" si="153"/>
        <v>3.14</v>
      </c>
      <c r="X235" s="190">
        <f t="shared" si="154"/>
        <v>4.71</v>
      </c>
      <c r="Y235" s="190">
        <f t="shared" si="155"/>
        <v>4.71</v>
      </c>
    </row>
    <row r="236" spans="2:25" ht="16.5" thickBot="1" x14ac:dyDescent="0.3">
      <c r="B236" s="228"/>
      <c r="C236" s="209"/>
      <c r="D236" s="209"/>
      <c r="E236" s="267"/>
      <c r="F236" s="170" t="s">
        <v>10</v>
      </c>
      <c r="G236" s="194">
        <v>1</v>
      </c>
      <c r="H236" s="194">
        <v>1</v>
      </c>
      <c r="I236" s="198">
        <v>1</v>
      </c>
      <c r="J236" s="190">
        <v>0</v>
      </c>
      <c r="K236" s="190">
        <f t="shared" si="144"/>
        <v>0</v>
      </c>
      <c r="L236" s="190">
        <f t="shared" si="145"/>
        <v>0</v>
      </c>
      <c r="M236" s="190">
        <f t="shared" si="146"/>
        <v>0</v>
      </c>
      <c r="N236" s="190">
        <v>0</v>
      </c>
      <c r="O236" s="190">
        <f t="shared" si="147"/>
        <v>0</v>
      </c>
      <c r="P236" s="190">
        <f t="shared" si="148"/>
        <v>0</v>
      </c>
      <c r="Q236" s="190">
        <f t="shared" si="149"/>
        <v>0</v>
      </c>
      <c r="R236" s="190">
        <v>0</v>
      </c>
      <c r="S236" s="190">
        <f t="shared" si="150"/>
        <v>0</v>
      </c>
      <c r="T236" s="190">
        <f t="shared" si="151"/>
        <v>0</v>
      </c>
      <c r="U236" s="190">
        <f t="shared" si="152"/>
        <v>0</v>
      </c>
      <c r="V236" s="190">
        <v>0</v>
      </c>
      <c r="W236" s="190">
        <f t="shared" si="153"/>
        <v>0</v>
      </c>
      <c r="X236" s="190">
        <f t="shared" si="154"/>
        <v>0</v>
      </c>
      <c r="Y236" s="190">
        <f t="shared" si="155"/>
        <v>0</v>
      </c>
    </row>
    <row r="237" spans="2:25" ht="16.5" thickBot="1" x14ac:dyDescent="0.3">
      <c r="B237" s="228"/>
      <c r="C237" s="209"/>
      <c r="D237" s="209"/>
      <c r="E237" s="267"/>
      <c r="F237" s="170" t="s">
        <v>124</v>
      </c>
      <c r="G237" s="194">
        <v>1</v>
      </c>
      <c r="H237" s="194">
        <v>1</v>
      </c>
      <c r="I237" s="198">
        <v>1</v>
      </c>
      <c r="J237" s="190">
        <v>12.7</v>
      </c>
      <c r="K237" s="190">
        <f t="shared" si="144"/>
        <v>0.127</v>
      </c>
      <c r="L237" s="190">
        <f t="shared" si="145"/>
        <v>0.127</v>
      </c>
      <c r="M237" s="190">
        <f t="shared" si="146"/>
        <v>0.127</v>
      </c>
      <c r="N237" s="190">
        <v>2.7</v>
      </c>
      <c r="O237" s="190">
        <f t="shared" si="147"/>
        <v>2.7000000000000003E-2</v>
      </c>
      <c r="P237" s="190">
        <f t="shared" si="148"/>
        <v>2.7000000000000003E-2</v>
      </c>
      <c r="Q237" s="190">
        <f t="shared" si="149"/>
        <v>2.7000000000000003E-2</v>
      </c>
      <c r="R237" s="190">
        <v>8.5</v>
      </c>
      <c r="S237" s="190">
        <f t="shared" si="150"/>
        <v>8.5000000000000006E-2</v>
      </c>
      <c r="T237" s="190">
        <f t="shared" si="151"/>
        <v>8.5000000000000006E-2</v>
      </c>
      <c r="U237" s="190">
        <f t="shared" si="152"/>
        <v>8.5000000000000006E-2</v>
      </c>
      <c r="V237" s="190">
        <v>109</v>
      </c>
      <c r="W237" s="190">
        <f t="shared" si="153"/>
        <v>1.0900000000000001</v>
      </c>
      <c r="X237" s="190">
        <f t="shared" si="154"/>
        <v>1.0900000000000001</v>
      </c>
      <c r="Y237" s="190">
        <f t="shared" si="155"/>
        <v>1.0900000000000001</v>
      </c>
    </row>
    <row r="238" spans="2:25" ht="15.75" customHeight="1" thickBot="1" x14ac:dyDescent="0.3">
      <c r="B238" s="228"/>
      <c r="C238" s="209"/>
      <c r="D238" s="209"/>
      <c r="E238" s="267"/>
      <c r="F238" s="170" t="s">
        <v>126</v>
      </c>
      <c r="G238" s="102">
        <v>28</v>
      </c>
      <c r="H238" s="102">
        <v>37</v>
      </c>
      <c r="I238" s="102">
        <v>37</v>
      </c>
      <c r="J238" s="190">
        <v>18</v>
      </c>
      <c r="K238" s="190">
        <f t="shared" si="144"/>
        <v>5.04</v>
      </c>
      <c r="L238" s="190">
        <f t="shared" si="145"/>
        <v>6.66</v>
      </c>
      <c r="M238" s="190">
        <f t="shared" si="146"/>
        <v>6.66</v>
      </c>
      <c r="N238" s="190">
        <v>0.6</v>
      </c>
      <c r="O238" s="190">
        <f t="shared" si="147"/>
        <v>0.16800000000000001</v>
      </c>
      <c r="P238" s="190">
        <f t="shared" si="148"/>
        <v>0.222</v>
      </c>
      <c r="Q238" s="190">
        <f t="shared" si="149"/>
        <v>0.222</v>
      </c>
      <c r="R238" s="190">
        <v>1.5</v>
      </c>
      <c r="S238" s="190">
        <f t="shared" si="150"/>
        <v>0.42</v>
      </c>
      <c r="T238" s="190">
        <f t="shared" si="151"/>
        <v>0.55500000000000005</v>
      </c>
      <c r="U238" s="190">
        <f t="shared" si="152"/>
        <v>0.55500000000000005</v>
      </c>
      <c r="V238" s="190">
        <v>86</v>
      </c>
      <c r="W238" s="190">
        <f t="shared" si="153"/>
        <v>24.08</v>
      </c>
      <c r="X238" s="190">
        <f t="shared" si="154"/>
        <v>31.82</v>
      </c>
      <c r="Y238" s="190">
        <f t="shared" si="155"/>
        <v>31.82</v>
      </c>
    </row>
    <row r="239" spans="2:25" ht="16.5" thickBot="1" x14ac:dyDescent="0.3">
      <c r="B239" s="228"/>
      <c r="C239" s="209"/>
      <c r="D239" s="209"/>
      <c r="E239" s="267"/>
      <c r="F239" s="170" t="s">
        <v>127</v>
      </c>
      <c r="G239" s="78">
        <v>0.3</v>
      </c>
      <c r="H239" s="78">
        <v>0.3</v>
      </c>
      <c r="I239" s="78">
        <v>0.3</v>
      </c>
      <c r="J239" s="190">
        <v>0.1</v>
      </c>
      <c r="K239" s="190">
        <f t="shared" si="144"/>
        <v>2.9999999999999997E-4</v>
      </c>
      <c r="L239" s="190">
        <f t="shared" si="145"/>
        <v>2.9999999999999997E-4</v>
      </c>
      <c r="M239" s="190">
        <f t="shared" si="146"/>
        <v>2.9999999999999997E-4</v>
      </c>
      <c r="N239" s="190">
        <v>0.1</v>
      </c>
      <c r="O239" s="190">
        <f t="shared" si="147"/>
        <v>2.9999999999999997E-4</v>
      </c>
      <c r="P239" s="190">
        <f t="shared" si="148"/>
        <v>2.9999999999999997E-4</v>
      </c>
      <c r="Q239" s="190">
        <f t="shared" si="149"/>
        <v>2.9999999999999997E-4</v>
      </c>
      <c r="R239" s="190">
        <v>87.6</v>
      </c>
      <c r="S239" s="190">
        <f t="shared" si="150"/>
        <v>0.26279999999999998</v>
      </c>
      <c r="T239" s="190">
        <f t="shared" si="151"/>
        <v>0.26279999999999998</v>
      </c>
      <c r="U239" s="190">
        <f t="shared" si="152"/>
        <v>0.26279999999999998</v>
      </c>
      <c r="V239" s="190">
        <v>351</v>
      </c>
      <c r="W239" s="190">
        <f t="shared" si="153"/>
        <v>1.0529999999999999</v>
      </c>
      <c r="X239" s="190">
        <f t="shared" si="154"/>
        <v>1.0529999999999999</v>
      </c>
      <c r="Y239" s="190">
        <f t="shared" si="155"/>
        <v>1.0529999999999999</v>
      </c>
    </row>
    <row r="240" spans="2:25" ht="16.5" thickBot="1" x14ac:dyDescent="0.3">
      <c r="B240" s="229"/>
      <c r="C240" s="210"/>
      <c r="D240" s="210"/>
      <c r="E240" s="268"/>
      <c r="F240" s="170" t="s">
        <v>13</v>
      </c>
      <c r="G240" s="102">
        <v>1</v>
      </c>
      <c r="H240" s="102">
        <v>1</v>
      </c>
      <c r="I240" s="102">
        <v>1</v>
      </c>
      <c r="J240" s="190">
        <v>0</v>
      </c>
      <c r="K240" s="190">
        <f t="shared" si="144"/>
        <v>0</v>
      </c>
      <c r="L240" s="190">
        <f t="shared" si="145"/>
        <v>0</v>
      </c>
      <c r="M240" s="190">
        <f t="shared" si="146"/>
        <v>0</v>
      </c>
      <c r="N240" s="190">
        <v>99.9</v>
      </c>
      <c r="O240" s="190">
        <f t="shared" si="147"/>
        <v>0.99900000000000011</v>
      </c>
      <c r="P240" s="190">
        <f t="shared" si="148"/>
        <v>0.99900000000000011</v>
      </c>
      <c r="Q240" s="190">
        <f t="shared" si="149"/>
        <v>0.99900000000000011</v>
      </c>
      <c r="R240" s="190">
        <v>0</v>
      </c>
      <c r="S240" s="190">
        <f t="shared" si="150"/>
        <v>0</v>
      </c>
      <c r="T240" s="190">
        <f t="shared" si="151"/>
        <v>0</v>
      </c>
      <c r="U240" s="190">
        <f t="shared" si="152"/>
        <v>0</v>
      </c>
      <c r="V240" s="190">
        <v>899</v>
      </c>
      <c r="W240" s="190">
        <f t="shared" si="153"/>
        <v>8.99</v>
      </c>
      <c r="X240" s="190">
        <f t="shared" si="154"/>
        <v>8.99</v>
      </c>
      <c r="Y240" s="190">
        <f t="shared" si="155"/>
        <v>8.99</v>
      </c>
    </row>
    <row r="241" spans="2:25" ht="32.25" thickBot="1" x14ac:dyDescent="0.3">
      <c r="B241" s="12" t="s">
        <v>14</v>
      </c>
      <c r="C241" s="193">
        <v>20</v>
      </c>
      <c r="D241" s="193">
        <v>35</v>
      </c>
      <c r="E241" s="193">
        <v>40</v>
      </c>
      <c r="F241" s="192" t="s">
        <v>14</v>
      </c>
      <c r="G241" s="106">
        <v>20</v>
      </c>
      <c r="H241" s="106">
        <v>35</v>
      </c>
      <c r="I241" s="107">
        <v>40</v>
      </c>
      <c r="J241" s="190">
        <v>6.5</v>
      </c>
      <c r="K241" s="187">
        <f t="shared" si="144"/>
        <v>1.3</v>
      </c>
      <c r="L241" s="187">
        <f t="shared" si="145"/>
        <v>2.2749999999999999</v>
      </c>
      <c r="M241" s="187">
        <f t="shared" si="146"/>
        <v>2.6</v>
      </c>
      <c r="N241" s="187">
        <v>1</v>
      </c>
      <c r="O241" s="187">
        <f t="shared" si="147"/>
        <v>0.2</v>
      </c>
      <c r="P241" s="187">
        <f t="shared" si="148"/>
        <v>0.35</v>
      </c>
      <c r="Q241" s="187">
        <f t="shared" si="149"/>
        <v>0.4</v>
      </c>
      <c r="R241" s="187">
        <v>40.1</v>
      </c>
      <c r="S241" s="187">
        <f t="shared" si="150"/>
        <v>8.02</v>
      </c>
      <c r="T241" s="187">
        <f t="shared" si="151"/>
        <v>14.035</v>
      </c>
      <c r="U241" s="187">
        <f t="shared" si="152"/>
        <v>16.04</v>
      </c>
      <c r="V241" s="187">
        <v>190</v>
      </c>
      <c r="W241" s="187">
        <f t="shared" si="153"/>
        <v>38</v>
      </c>
      <c r="X241" s="187">
        <f t="shared" si="154"/>
        <v>66.5</v>
      </c>
      <c r="Y241" s="187">
        <f t="shared" si="155"/>
        <v>76</v>
      </c>
    </row>
    <row r="242" spans="2:25" ht="18.75" x14ac:dyDescent="0.25">
      <c r="B242" s="74"/>
      <c r="C242" s="74"/>
      <c r="D242" s="74"/>
      <c r="E242" s="74"/>
      <c r="F242" s="74"/>
      <c r="G242" s="74"/>
      <c r="H242" s="74"/>
      <c r="I242" s="74"/>
      <c r="J242" s="114"/>
      <c r="K242" s="117">
        <f>SUM(K223:K241)</f>
        <v>65.499300000000005</v>
      </c>
      <c r="L242" s="117">
        <f>SUM(L223:L241)</f>
        <v>96.539299999999997</v>
      </c>
      <c r="M242" s="117">
        <f>SUM(M223:M241)</f>
        <v>124.3973</v>
      </c>
      <c r="N242" s="117"/>
      <c r="O242" s="117">
        <f>SUM(O223:O241)</f>
        <v>22.381299999999996</v>
      </c>
      <c r="P242" s="117">
        <f>SUM(P223:P241)</f>
        <v>32.067300000000003</v>
      </c>
      <c r="Q242" s="117">
        <f>SUM(Q223:Q241)</f>
        <v>40.696300000000001</v>
      </c>
      <c r="R242" s="117"/>
      <c r="S242" s="117">
        <f>SUM(S223:S241)</f>
        <v>82.321799999999982</v>
      </c>
      <c r="T242" s="117">
        <f>SUM(T223:T241)</f>
        <v>104.0778</v>
      </c>
      <c r="U242" s="117">
        <f>SUM(U223:U241)</f>
        <v>115.19579999999999</v>
      </c>
      <c r="V242" s="117"/>
      <c r="W242" s="117">
        <f>SUM(W223:W241)</f>
        <v>538.63300000000004</v>
      </c>
      <c r="X242" s="117">
        <f>SUM(X223:X241)</f>
        <v>712.42300000000023</v>
      </c>
      <c r="Y242" s="117">
        <f>SUM(Y223:Y241)</f>
        <v>823.37300000000027</v>
      </c>
    </row>
    <row r="243" spans="2:25" ht="15.75" x14ac:dyDescent="0.25">
      <c r="B243" s="26" t="s">
        <v>38</v>
      </c>
      <c r="C243" s="26"/>
      <c r="D243" s="26"/>
      <c r="E243" s="26"/>
      <c r="F243" s="26"/>
      <c r="G243" s="26"/>
      <c r="H243" s="26"/>
      <c r="I243" s="26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205"/>
    </row>
    <row r="244" spans="2:25" ht="15.75" customHeight="1" x14ac:dyDescent="0.25">
      <c r="B244" s="227" t="s">
        <v>123</v>
      </c>
      <c r="C244" s="222">
        <v>60</v>
      </c>
      <c r="D244" s="222">
        <v>100</v>
      </c>
      <c r="E244" s="222">
        <v>100</v>
      </c>
      <c r="F244" s="3" t="s">
        <v>16</v>
      </c>
      <c r="G244" s="193">
        <v>52</v>
      </c>
      <c r="H244" s="193">
        <v>86</v>
      </c>
      <c r="I244" s="80">
        <v>86</v>
      </c>
      <c r="J244" s="190">
        <v>1.3</v>
      </c>
      <c r="K244" s="190">
        <f t="shared" ref="K244:K257" si="156">G244*J244/100</f>
        <v>0.67600000000000005</v>
      </c>
      <c r="L244" s="190">
        <f t="shared" ref="L244:L257" si="157">H244*J244/100</f>
        <v>1.1179999999999999</v>
      </c>
      <c r="M244" s="190">
        <f t="shared" ref="M244:M257" si="158">I244*J244/100</f>
        <v>1.1179999999999999</v>
      </c>
      <c r="N244" s="190">
        <v>0.1</v>
      </c>
      <c r="O244" s="190">
        <f t="shared" ref="O244:O257" si="159">G244*N244/100</f>
        <v>5.2000000000000005E-2</v>
      </c>
      <c r="P244" s="190">
        <f t="shared" ref="P244:P257" si="160">H244*N244/100</f>
        <v>8.5999999999999993E-2</v>
      </c>
      <c r="Q244" s="190">
        <f t="shared" ref="Q244:Q257" si="161">I244*N244/100</f>
        <v>8.5999999999999993E-2</v>
      </c>
      <c r="R244" s="190">
        <v>7</v>
      </c>
      <c r="S244" s="190">
        <f t="shared" ref="S244:S257" si="162">G244*R244/100</f>
        <v>3.64</v>
      </c>
      <c r="T244" s="190">
        <f t="shared" ref="T244:T257" si="163">H244*R244/100</f>
        <v>6.02</v>
      </c>
      <c r="U244" s="190">
        <f t="shared" ref="U244:U257" si="164">I244*R244/100</f>
        <v>6.02</v>
      </c>
      <c r="V244" s="190">
        <v>33</v>
      </c>
      <c r="W244" s="190">
        <f t="shared" ref="W244:W257" si="165">G244*V244/100</f>
        <v>17.16</v>
      </c>
      <c r="X244" s="190">
        <f t="shared" ref="X244:X257" si="166">H244*V244/100</f>
        <v>28.38</v>
      </c>
      <c r="Y244" s="190">
        <f t="shared" ref="Y244:Y257" si="167">I244*V244/100</f>
        <v>28.38</v>
      </c>
    </row>
    <row r="245" spans="2:25" ht="15.75" x14ac:dyDescent="0.25">
      <c r="B245" s="228"/>
      <c r="C245" s="209"/>
      <c r="D245" s="209"/>
      <c r="E245" s="209"/>
      <c r="F245" s="3" t="s">
        <v>71</v>
      </c>
      <c r="G245" s="193">
        <v>3</v>
      </c>
      <c r="H245" s="193">
        <v>4</v>
      </c>
      <c r="I245" s="80">
        <v>4</v>
      </c>
      <c r="J245" s="190">
        <v>23.5</v>
      </c>
      <c r="K245" s="190">
        <f t="shared" si="156"/>
        <v>0.70499999999999996</v>
      </c>
      <c r="L245" s="190">
        <f t="shared" si="157"/>
        <v>0.94</v>
      </c>
      <c r="M245" s="190">
        <f t="shared" si="158"/>
        <v>0.94</v>
      </c>
      <c r="N245" s="190">
        <v>30.9</v>
      </c>
      <c r="O245" s="190">
        <f t="shared" si="159"/>
        <v>0.92699999999999994</v>
      </c>
      <c r="P245" s="190">
        <f t="shared" si="160"/>
        <v>1.236</v>
      </c>
      <c r="Q245" s="190">
        <f t="shared" si="161"/>
        <v>1.236</v>
      </c>
      <c r="R245" s="190">
        <v>0</v>
      </c>
      <c r="S245" s="190">
        <f t="shared" si="162"/>
        <v>0</v>
      </c>
      <c r="T245" s="190">
        <f t="shared" si="163"/>
        <v>0</v>
      </c>
      <c r="U245" s="190">
        <f t="shared" si="164"/>
        <v>0</v>
      </c>
      <c r="V245" s="190">
        <v>380</v>
      </c>
      <c r="W245" s="190">
        <f t="shared" si="165"/>
        <v>11.4</v>
      </c>
      <c r="X245" s="190">
        <f t="shared" si="166"/>
        <v>15.2</v>
      </c>
      <c r="Y245" s="190">
        <f t="shared" si="167"/>
        <v>15.2</v>
      </c>
    </row>
    <row r="246" spans="2:25" ht="18" customHeight="1" thickBot="1" x14ac:dyDescent="0.3">
      <c r="B246" s="229"/>
      <c r="C246" s="210"/>
      <c r="D246" s="210"/>
      <c r="E246" s="210"/>
      <c r="F246" s="3" t="s">
        <v>13</v>
      </c>
      <c r="G246" s="193">
        <v>6</v>
      </c>
      <c r="H246" s="193">
        <v>10</v>
      </c>
      <c r="I246" s="80">
        <v>10</v>
      </c>
      <c r="J246" s="190">
        <v>0</v>
      </c>
      <c r="K246" s="190">
        <f t="shared" si="156"/>
        <v>0</v>
      </c>
      <c r="L246" s="190">
        <f t="shared" si="157"/>
        <v>0</v>
      </c>
      <c r="M246" s="190">
        <f t="shared" si="158"/>
        <v>0</v>
      </c>
      <c r="N246" s="190">
        <v>99.9</v>
      </c>
      <c r="O246" s="190">
        <f t="shared" si="159"/>
        <v>5.9940000000000007</v>
      </c>
      <c r="P246" s="190">
        <f t="shared" si="160"/>
        <v>9.99</v>
      </c>
      <c r="Q246" s="190">
        <f t="shared" si="161"/>
        <v>9.99</v>
      </c>
      <c r="R246" s="190">
        <v>0</v>
      </c>
      <c r="S246" s="190">
        <f t="shared" si="162"/>
        <v>0</v>
      </c>
      <c r="T246" s="190">
        <f t="shared" si="163"/>
        <v>0</v>
      </c>
      <c r="U246" s="190">
        <f t="shared" si="164"/>
        <v>0</v>
      </c>
      <c r="V246" s="190">
        <v>899</v>
      </c>
      <c r="W246" s="190">
        <f t="shared" si="165"/>
        <v>53.94</v>
      </c>
      <c r="X246" s="190">
        <f t="shared" si="166"/>
        <v>89.9</v>
      </c>
      <c r="Y246" s="190">
        <f t="shared" si="167"/>
        <v>89.9</v>
      </c>
    </row>
    <row r="247" spans="2:25" ht="18" customHeight="1" x14ac:dyDescent="0.25">
      <c r="B247" s="220" t="s">
        <v>81</v>
      </c>
      <c r="C247" s="221">
        <v>200</v>
      </c>
      <c r="D247" s="221">
        <v>200</v>
      </c>
      <c r="E247" s="221">
        <v>250</v>
      </c>
      <c r="F247" s="68" t="s">
        <v>150</v>
      </c>
      <c r="G247" s="100">
        <v>109</v>
      </c>
      <c r="H247" s="100">
        <v>109</v>
      </c>
      <c r="I247" s="101">
        <v>145</v>
      </c>
      <c r="J247" s="190">
        <v>18.2</v>
      </c>
      <c r="K247" s="190">
        <f t="shared" si="156"/>
        <v>19.838000000000001</v>
      </c>
      <c r="L247" s="190">
        <f t="shared" si="157"/>
        <v>19.838000000000001</v>
      </c>
      <c r="M247" s="190">
        <f t="shared" si="158"/>
        <v>26.39</v>
      </c>
      <c r="N247" s="190">
        <v>18.399999999999999</v>
      </c>
      <c r="O247" s="190">
        <f t="shared" si="159"/>
        <v>20.055999999999997</v>
      </c>
      <c r="P247" s="190">
        <f t="shared" si="160"/>
        <v>20.055999999999997</v>
      </c>
      <c r="Q247" s="190">
        <f t="shared" si="161"/>
        <v>26.68</v>
      </c>
      <c r="R247" s="190">
        <v>0.7</v>
      </c>
      <c r="S247" s="190">
        <f t="shared" si="162"/>
        <v>0.76300000000000001</v>
      </c>
      <c r="T247" s="190">
        <f t="shared" si="163"/>
        <v>0.76300000000000001</v>
      </c>
      <c r="U247" s="190">
        <f t="shared" si="164"/>
        <v>1.0149999999999999</v>
      </c>
      <c r="V247" s="190">
        <v>241</v>
      </c>
      <c r="W247" s="190">
        <f t="shared" si="165"/>
        <v>262.69</v>
      </c>
      <c r="X247" s="190">
        <f t="shared" si="166"/>
        <v>262.69</v>
      </c>
      <c r="Y247" s="27">
        <f t="shared" si="167"/>
        <v>349.45</v>
      </c>
    </row>
    <row r="248" spans="2:25" ht="18" customHeight="1" x14ac:dyDescent="0.25">
      <c r="B248" s="220"/>
      <c r="C248" s="210"/>
      <c r="D248" s="210"/>
      <c r="E248" s="210"/>
      <c r="F248" s="3" t="s">
        <v>13</v>
      </c>
      <c r="G248" s="108">
        <v>5</v>
      </c>
      <c r="H248" s="108">
        <v>5</v>
      </c>
      <c r="I248" s="109">
        <v>6</v>
      </c>
      <c r="J248" s="190">
        <v>0</v>
      </c>
      <c r="K248" s="190">
        <f t="shared" si="156"/>
        <v>0</v>
      </c>
      <c r="L248" s="190">
        <f t="shared" si="157"/>
        <v>0</v>
      </c>
      <c r="M248" s="190">
        <f t="shared" si="158"/>
        <v>0</v>
      </c>
      <c r="N248" s="190">
        <v>99.9</v>
      </c>
      <c r="O248" s="190">
        <f t="shared" si="159"/>
        <v>4.9950000000000001</v>
      </c>
      <c r="P248" s="190">
        <f t="shared" si="160"/>
        <v>4.9950000000000001</v>
      </c>
      <c r="Q248" s="190">
        <f t="shared" si="161"/>
        <v>5.9940000000000007</v>
      </c>
      <c r="R248" s="190">
        <v>0</v>
      </c>
      <c r="S248" s="190">
        <f t="shared" si="162"/>
        <v>0</v>
      </c>
      <c r="T248" s="190">
        <f t="shared" si="163"/>
        <v>0</v>
      </c>
      <c r="U248" s="190">
        <f t="shared" si="164"/>
        <v>0</v>
      </c>
      <c r="V248" s="190">
        <v>899</v>
      </c>
      <c r="W248" s="190">
        <f t="shared" si="165"/>
        <v>44.95</v>
      </c>
      <c r="X248" s="190">
        <f t="shared" si="166"/>
        <v>44.95</v>
      </c>
      <c r="Y248" s="190">
        <f t="shared" si="167"/>
        <v>53.94</v>
      </c>
    </row>
    <row r="249" spans="2:25" ht="18" customHeight="1" x14ac:dyDescent="0.25">
      <c r="B249" s="220"/>
      <c r="C249" s="219"/>
      <c r="D249" s="219"/>
      <c r="E249" s="219"/>
      <c r="F249" s="3" t="s">
        <v>17</v>
      </c>
      <c r="G249" s="102">
        <v>80</v>
      </c>
      <c r="H249" s="102">
        <v>80</v>
      </c>
      <c r="I249" s="103">
        <v>96</v>
      </c>
      <c r="J249" s="190">
        <v>2</v>
      </c>
      <c r="K249" s="190">
        <f t="shared" si="156"/>
        <v>1.6</v>
      </c>
      <c r="L249" s="190">
        <f t="shared" si="157"/>
        <v>1.6</v>
      </c>
      <c r="M249" s="190">
        <f t="shared" si="158"/>
        <v>1.92</v>
      </c>
      <c r="N249" s="190">
        <v>0.1</v>
      </c>
      <c r="O249" s="190">
        <f t="shared" si="159"/>
        <v>0.08</v>
      </c>
      <c r="P249" s="190">
        <f t="shared" si="160"/>
        <v>0.08</v>
      </c>
      <c r="Q249" s="190">
        <f t="shared" si="161"/>
        <v>9.6000000000000016E-2</v>
      </c>
      <c r="R249" s="190">
        <v>19.7</v>
      </c>
      <c r="S249" s="190">
        <f t="shared" si="162"/>
        <v>15.76</v>
      </c>
      <c r="T249" s="190">
        <f t="shared" si="163"/>
        <v>15.76</v>
      </c>
      <c r="U249" s="190">
        <f t="shared" si="164"/>
        <v>18.911999999999999</v>
      </c>
      <c r="V249" s="190">
        <v>83</v>
      </c>
      <c r="W249" s="190">
        <f t="shared" si="165"/>
        <v>66.400000000000006</v>
      </c>
      <c r="X249" s="190">
        <f t="shared" si="166"/>
        <v>66.400000000000006</v>
      </c>
      <c r="Y249" s="190">
        <f t="shared" si="167"/>
        <v>79.680000000000007</v>
      </c>
    </row>
    <row r="250" spans="2:25" ht="18" customHeight="1" x14ac:dyDescent="0.25">
      <c r="B250" s="220"/>
      <c r="C250" s="219"/>
      <c r="D250" s="219"/>
      <c r="E250" s="219"/>
      <c r="F250" s="3" t="s">
        <v>16</v>
      </c>
      <c r="G250" s="102">
        <v>18</v>
      </c>
      <c r="H250" s="102">
        <v>18</v>
      </c>
      <c r="I250" s="103">
        <v>21</v>
      </c>
      <c r="J250" s="190">
        <v>1.3</v>
      </c>
      <c r="K250" s="190">
        <f t="shared" si="156"/>
        <v>0.23400000000000001</v>
      </c>
      <c r="L250" s="190">
        <f t="shared" si="157"/>
        <v>0.23400000000000001</v>
      </c>
      <c r="M250" s="190">
        <f t="shared" si="158"/>
        <v>0.27300000000000002</v>
      </c>
      <c r="N250" s="190">
        <v>0.1</v>
      </c>
      <c r="O250" s="190">
        <f t="shared" si="159"/>
        <v>1.8000000000000002E-2</v>
      </c>
      <c r="P250" s="190">
        <f t="shared" si="160"/>
        <v>1.8000000000000002E-2</v>
      </c>
      <c r="Q250" s="190">
        <f t="shared" si="161"/>
        <v>2.1000000000000001E-2</v>
      </c>
      <c r="R250" s="190">
        <v>7</v>
      </c>
      <c r="S250" s="190">
        <f t="shared" si="162"/>
        <v>1.26</v>
      </c>
      <c r="T250" s="190">
        <f t="shared" si="163"/>
        <v>1.26</v>
      </c>
      <c r="U250" s="190">
        <f t="shared" si="164"/>
        <v>1.47</v>
      </c>
      <c r="V250" s="190">
        <v>33</v>
      </c>
      <c r="W250" s="190">
        <f t="shared" si="165"/>
        <v>5.94</v>
      </c>
      <c r="X250" s="190">
        <f t="shared" si="166"/>
        <v>5.94</v>
      </c>
      <c r="Y250" s="190">
        <f t="shared" si="167"/>
        <v>6.93</v>
      </c>
    </row>
    <row r="251" spans="2:25" ht="18" customHeight="1" x14ac:dyDescent="0.25">
      <c r="B251" s="220"/>
      <c r="C251" s="219"/>
      <c r="D251" s="219"/>
      <c r="E251" s="219"/>
      <c r="F251" s="3" t="s">
        <v>11</v>
      </c>
      <c r="G251" s="102">
        <v>10</v>
      </c>
      <c r="H251" s="102">
        <v>10</v>
      </c>
      <c r="I251" s="103">
        <v>12</v>
      </c>
      <c r="J251" s="190">
        <v>1.7</v>
      </c>
      <c r="K251" s="190">
        <f t="shared" si="156"/>
        <v>0.17</v>
      </c>
      <c r="L251" s="190">
        <f t="shared" si="157"/>
        <v>0.17</v>
      </c>
      <c r="M251" s="190">
        <f t="shared" si="158"/>
        <v>0.20399999999999999</v>
      </c>
      <c r="N251" s="190">
        <v>0</v>
      </c>
      <c r="O251" s="190">
        <f t="shared" si="159"/>
        <v>0</v>
      </c>
      <c r="P251" s="190">
        <f t="shared" si="160"/>
        <v>0</v>
      </c>
      <c r="Q251" s="190">
        <f t="shared" si="161"/>
        <v>0</v>
      </c>
      <c r="R251" s="190">
        <v>9.5</v>
      </c>
      <c r="S251" s="190">
        <f t="shared" si="162"/>
        <v>0.95</v>
      </c>
      <c r="T251" s="190">
        <f t="shared" si="163"/>
        <v>0.95</v>
      </c>
      <c r="U251" s="190">
        <f t="shared" si="164"/>
        <v>1.1399999999999999</v>
      </c>
      <c r="V251" s="190">
        <v>43</v>
      </c>
      <c r="W251" s="190">
        <f t="shared" si="165"/>
        <v>4.3</v>
      </c>
      <c r="X251" s="190">
        <f t="shared" si="166"/>
        <v>4.3</v>
      </c>
      <c r="Y251" s="190">
        <f t="shared" si="167"/>
        <v>5.16</v>
      </c>
    </row>
    <row r="252" spans="2:25" ht="18" customHeight="1" x14ac:dyDescent="0.25">
      <c r="B252" s="220"/>
      <c r="C252" s="219"/>
      <c r="D252" s="219"/>
      <c r="E252" s="219"/>
      <c r="F252" s="3" t="s">
        <v>18</v>
      </c>
      <c r="G252" s="193">
        <v>6</v>
      </c>
      <c r="H252" s="193">
        <v>6</v>
      </c>
      <c r="I252" s="80">
        <v>7</v>
      </c>
      <c r="J252" s="190">
        <v>3.6</v>
      </c>
      <c r="K252" s="190">
        <f t="shared" si="156"/>
        <v>0.21600000000000003</v>
      </c>
      <c r="L252" s="190">
        <f t="shared" si="157"/>
        <v>0.21600000000000003</v>
      </c>
      <c r="M252" s="190">
        <f t="shared" si="158"/>
        <v>0.252</v>
      </c>
      <c r="N252" s="190">
        <v>0</v>
      </c>
      <c r="O252" s="190">
        <f t="shared" si="159"/>
        <v>0</v>
      </c>
      <c r="P252" s="190">
        <f t="shared" si="160"/>
        <v>0</v>
      </c>
      <c r="Q252" s="190">
        <f t="shared" si="161"/>
        <v>0</v>
      </c>
      <c r="R252" s="190">
        <v>11.8</v>
      </c>
      <c r="S252" s="190">
        <f t="shared" si="162"/>
        <v>0.70800000000000007</v>
      </c>
      <c r="T252" s="190">
        <f t="shared" si="163"/>
        <v>0.70800000000000007</v>
      </c>
      <c r="U252" s="190">
        <f t="shared" si="164"/>
        <v>0.82600000000000007</v>
      </c>
      <c r="V252" s="190">
        <v>63</v>
      </c>
      <c r="W252" s="190">
        <f t="shared" si="165"/>
        <v>3.78</v>
      </c>
      <c r="X252" s="190">
        <f t="shared" si="166"/>
        <v>3.78</v>
      </c>
      <c r="Y252" s="190">
        <f t="shared" si="167"/>
        <v>4.41</v>
      </c>
    </row>
    <row r="253" spans="2:25" ht="15.75" x14ac:dyDescent="0.25">
      <c r="B253" s="220"/>
      <c r="C253" s="219"/>
      <c r="D253" s="219"/>
      <c r="E253" s="219"/>
      <c r="F253" s="51" t="s">
        <v>64</v>
      </c>
      <c r="G253" s="193">
        <v>2</v>
      </c>
      <c r="H253" s="193">
        <v>2</v>
      </c>
      <c r="I253" s="80">
        <v>3</v>
      </c>
      <c r="J253" s="190">
        <v>11.1</v>
      </c>
      <c r="K253" s="190">
        <f t="shared" si="156"/>
        <v>0.222</v>
      </c>
      <c r="L253" s="190">
        <f t="shared" si="157"/>
        <v>0.222</v>
      </c>
      <c r="M253" s="190">
        <f t="shared" si="158"/>
        <v>0.33299999999999996</v>
      </c>
      <c r="N253" s="190">
        <v>1.5</v>
      </c>
      <c r="O253" s="190">
        <f t="shared" si="159"/>
        <v>0.03</v>
      </c>
      <c r="P253" s="190">
        <f t="shared" si="160"/>
        <v>0.03</v>
      </c>
      <c r="Q253" s="190">
        <f t="shared" si="161"/>
        <v>4.4999999999999998E-2</v>
      </c>
      <c r="R253" s="190">
        <v>67.8</v>
      </c>
      <c r="S253" s="190">
        <f t="shared" si="162"/>
        <v>1.3559999999999999</v>
      </c>
      <c r="T253" s="190">
        <f t="shared" si="163"/>
        <v>1.3559999999999999</v>
      </c>
      <c r="U253" s="190">
        <f t="shared" si="164"/>
        <v>2.0339999999999998</v>
      </c>
      <c r="V253" s="190">
        <v>329</v>
      </c>
      <c r="W253" s="190">
        <f t="shared" si="165"/>
        <v>6.58</v>
      </c>
      <c r="X253" s="190">
        <f t="shared" si="166"/>
        <v>6.58</v>
      </c>
      <c r="Y253" s="190">
        <f t="shared" si="167"/>
        <v>9.8699999999999992</v>
      </c>
    </row>
    <row r="254" spans="2:25" ht="16.5" thickBot="1" x14ac:dyDescent="0.3">
      <c r="B254" s="220"/>
      <c r="C254" s="223"/>
      <c r="D254" s="223"/>
      <c r="E254" s="223"/>
      <c r="F254" s="39" t="s">
        <v>10</v>
      </c>
      <c r="G254" s="195">
        <v>1</v>
      </c>
      <c r="H254" s="195">
        <v>1</v>
      </c>
      <c r="I254" s="93">
        <v>1</v>
      </c>
      <c r="J254" s="190">
        <v>0</v>
      </c>
      <c r="K254" s="190">
        <f t="shared" si="156"/>
        <v>0</v>
      </c>
      <c r="L254" s="190">
        <f t="shared" si="157"/>
        <v>0</v>
      </c>
      <c r="M254" s="190">
        <f t="shared" si="158"/>
        <v>0</v>
      </c>
      <c r="N254" s="190">
        <v>0</v>
      </c>
      <c r="O254" s="190">
        <f t="shared" si="159"/>
        <v>0</v>
      </c>
      <c r="P254" s="190">
        <f t="shared" si="160"/>
        <v>0</v>
      </c>
      <c r="Q254" s="190">
        <f t="shared" si="161"/>
        <v>0</v>
      </c>
      <c r="R254" s="190">
        <v>0</v>
      </c>
      <c r="S254" s="190">
        <f t="shared" si="162"/>
        <v>0</v>
      </c>
      <c r="T254" s="190">
        <f t="shared" si="163"/>
        <v>0</v>
      </c>
      <c r="U254" s="190">
        <f t="shared" si="164"/>
        <v>0</v>
      </c>
      <c r="V254" s="190">
        <v>0</v>
      </c>
      <c r="W254" s="190">
        <f t="shared" si="165"/>
        <v>0</v>
      </c>
      <c r="X254" s="190">
        <f t="shared" si="166"/>
        <v>0</v>
      </c>
      <c r="Y254" s="190">
        <f t="shared" si="167"/>
        <v>0</v>
      </c>
    </row>
    <row r="255" spans="2:25" ht="15.75" customHeight="1" x14ac:dyDescent="0.25">
      <c r="B255" s="227" t="s">
        <v>141</v>
      </c>
      <c r="C255" s="222">
        <v>200</v>
      </c>
      <c r="D255" s="222">
        <v>200</v>
      </c>
      <c r="E255" s="222">
        <v>200</v>
      </c>
      <c r="F255" s="140" t="s">
        <v>147</v>
      </c>
      <c r="G255" s="193">
        <v>1</v>
      </c>
      <c r="H255" s="193">
        <v>1</v>
      </c>
      <c r="I255" s="80">
        <v>1</v>
      </c>
      <c r="J255" s="190">
        <v>0.1</v>
      </c>
      <c r="K255" s="190">
        <f t="shared" si="156"/>
        <v>1E-3</v>
      </c>
      <c r="L255" s="190">
        <f t="shared" si="157"/>
        <v>1E-3</v>
      </c>
      <c r="M255" s="190">
        <f t="shared" si="158"/>
        <v>1E-3</v>
      </c>
      <c r="N255" s="190">
        <v>0</v>
      </c>
      <c r="O255" s="190">
        <f t="shared" si="159"/>
        <v>0</v>
      </c>
      <c r="P255" s="190">
        <f t="shared" si="160"/>
        <v>0</v>
      </c>
      <c r="Q255" s="190">
        <f t="shared" si="161"/>
        <v>0</v>
      </c>
      <c r="R255" s="190">
        <v>0</v>
      </c>
      <c r="S255" s="190">
        <f t="shared" si="162"/>
        <v>0</v>
      </c>
      <c r="T255" s="190">
        <f t="shared" si="163"/>
        <v>0</v>
      </c>
      <c r="U255" s="190">
        <f t="shared" si="164"/>
        <v>0</v>
      </c>
      <c r="V255" s="190">
        <v>5</v>
      </c>
      <c r="W255" s="190">
        <f t="shared" si="165"/>
        <v>0.05</v>
      </c>
      <c r="X255" s="190">
        <f t="shared" si="166"/>
        <v>0.05</v>
      </c>
      <c r="Y255" s="190">
        <f t="shared" si="167"/>
        <v>0.05</v>
      </c>
    </row>
    <row r="256" spans="2:25" ht="15.75" x14ac:dyDescent="0.25">
      <c r="B256" s="228"/>
      <c r="C256" s="209"/>
      <c r="D256" s="209"/>
      <c r="E256" s="209"/>
      <c r="F256" s="3" t="s">
        <v>19</v>
      </c>
      <c r="G256" s="102">
        <v>15</v>
      </c>
      <c r="H256" s="102">
        <v>15</v>
      </c>
      <c r="I256" s="103">
        <v>15</v>
      </c>
      <c r="J256" s="190">
        <v>0</v>
      </c>
      <c r="K256" s="190">
        <f t="shared" si="156"/>
        <v>0</v>
      </c>
      <c r="L256" s="190">
        <f t="shared" si="157"/>
        <v>0</v>
      </c>
      <c r="M256" s="190">
        <f t="shared" si="158"/>
        <v>0</v>
      </c>
      <c r="N256" s="190">
        <v>0</v>
      </c>
      <c r="O256" s="190">
        <f t="shared" si="159"/>
        <v>0</v>
      </c>
      <c r="P256" s="190">
        <f t="shared" si="160"/>
        <v>0</v>
      </c>
      <c r="Q256" s="190">
        <f t="shared" si="161"/>
        <v>0</v>
      </c>
      <c r="R256" s="190">
        <v>99.8</v>
      </c>
      <c r="S256" s="190">
        <f t="shared" si="162"/>
        <v>14.97</v>
      </c>
      <c r="T256" s="190">
        <f t="shared" si="163"/>
        <v>14.97</v>
      </c>
      <c r="U256" s="190">
        <f t="shared" si="164"/>
        <v>14.97</v>
      </c>
      <c r="V256" s="190">
        <v>374</v>
      </c>
      <c r="W256" s="190">
        <f t="shared" si="165"/>
        <v>56.1</v>
      </c>
      <c r="X256" s="190">
        <f t="shared" si="166"/>
        <v>56.1</v>
      </c>
      <c r="Y256" s="190">
        <f t="shared" si="167"/>
        <v>56.1</v>
      </c>
    </row>
    <row r="257" spans="2:25" ht="15.75" x14ac:dyDescent="0.25">
      <c r="B257" s="229"/>
      <c r="C257" s="210"/>
      <c r="D257" s="210"/>
      <c r="E257" s="210"/>
      <c r="F257" s="3" t="s">
        <v>135</v>
      </c>
      <c r="G257" s="104">
        <v>7</v>
      </c>
      <c r="H257" s="104">
        <v>7</v>
      </c>
      <c r="I257" s="105">
        <v>7</v>
      </c>
      <c r="J257" s="190">
        <v>0.9</v>
      </c>
      <c r="K257" s="190">
        <f t="shared" si="156"/>
        <v>6.3E-2</v>
      </c>
      <c r="L257" s="190">
        <f t="shared" si="157"/>
        <v>6.3E-2</v>
      </c>
      <c r="M257" s="190">
        <f t="shared" si="158"/>
        <v>6.3E-2</v>
      </c>
      <c r="N257" s="190">
        <v>0</v>
      </c>
      <c r="O257" s="190">
        <f t="shared" si="159"/>
        <v>0</v>
      </c>
      <c r="P257" s="190">
        <f t="shared" si="160"/>
        <v>0</v>
      </c>
      <c r="Q257" s="190">
        <f t="shared" si="161"/>
        <v>0</v>
      </c>
      <c r="R257" s="190">
        <v>3.6</v>
      </c>
      <c r="S257" s="190">
        <f t="shared" si="162"/>
        <v>0.252</v>
      </c>
      <c r="T257" s="190">
        <f t="shared" si="163"/>
        <v>0.252</v>
      </c>
      <c r="U257" s="190">
        <f t="shared" si="164"/>
        <v>0.252</v>
      </c>
      <c r="V257" s="190">
        <v>31</v>
      </c>
      <c r="W257" s="190">
        <f t="shared" si="165"/>
        <v>2.17</v>
      </c>
      <c r="X257" s="190">
        <f t="shared" si="166"/>
        <v>2.17</v>
      </c>
      <c r="Y257" s="190">
        <f t="shared" si="167"/>
        <v>2.17</v>
      </c>
    </row>
    <row r="258" spans="2:25" ht="16.5" thickBot="1" x14ac:dyDescent="0.3">
      <c r="B258" s="3" t="s">
        <v>87</v>
      </c>
      <c r="C258" s="4">
        <v>100</v>
      </c>
      <c r="D258" s="4">
        <v>100</v>
      </c>
      <c r="E258" s="4">
        <v>100</v>
      </c>
      <c r="F258" s="3" t="s">
        <v>21</v>
      </c>
      <c r="G258" s="102">
        <v>100</v>
      </c>
      <c r="H258" s="102">
        <v>100</v>
      </c>
      <c r="I258" s="103">
        <v>100</v>
      </c>
      <c r="J258" s="122">
        <v>0.4</v>
      </c>
      <c r="K258" s="122">
        <v>0.4</v>
      </c>
      <c r="L258" s="122">
        <v>0.4</v>
      </c>
      <c r="M258" s="122">
        <v>0.4</v>
      </c>
      <c r="N258" s="122">
        <v>0</v>
      </c>
      <c r="O258" s="122">
        <v>0</v>
      </c>
      <c r="P258" s="122">
        <v>0</v>
      </c>
      <c r="Q258" s="122">
        <v>0</v>
      </c>
      <c r="R258" s="122">
        <v>11.3</v>
      </c>
      <c r="S258" s="122">
        <v>11.3</v>
      </c>
      <c r="T258" s="122">
        <v>11.3</v>
      </c>
      <c r="U258" s="122">
        <v>11.3</v>
      </c>
      <c r="V258" s="122">
        <v>46</v>
      </c>
      <c r="W258" s="122">
        <v>46</v>
      </c>
      <c r="X258" s="122">
        <v>46</v>
      </c>
      <c r="Y258" s="206">
        <v>46</v>
      </c>
    </row>
    <row r="259" spans="2:25" ht="32.25" thickBot="1" x14ac:dyDescent="0.3">
      <c r="B259" s="12" t="s">
        <v>14</v>
      </c>
      <c r="C259" s="193">
        <v>20</v>
      </c>
      <c r="D259" s="193">
        <v>35</v>
      </c>
      <c r="E259" s="193">
        <v>40</v>
      </c>
      <c r="F259" s="19" t="s">
        <v>14</v>
      </c>
      <c r="G259" s="106">
        <v>20</v>
      </c>
      <c r="H259" s="106">
        <v>35</v>
      </c>
      <c r="I259" s="107">
        <v>40</v>
      </c>
      <c r="J259" s="190">
        <v>6.5</v>
      </c>
      <c r="K259" s="187">
        <f>G259*J259/100</f>
        <v>1.3</v>
      </c>
      <c r="L259" s="187">
        <f>H259*J259/100</f>
        <v>2.2749999999999999</v>
      </c>
      <c r="M259" s="187">
        <f>I259*J259/100</f>
        <v>2.6</v>
      </c>
      <c r="N259" s="187">
        <v>1</v>
      </c>
      <c r="O259" s="187">
        <f>G259*N259/100</f>
        <v>0.2</v>
      </c>
      <c r="P259" s="187">
        <f>H259*N259/100</f>
        <v>0.35</v>
      </c>
      <c r="Q259" s="187">
        <f>I259*N259/100</f>
        <v>0.4</v>
      </c>
      <c r="R259" s="187">
        <v>40.1</v>
      </c>
      <c r="S259" s="187">
        <f>G259*R259/100</f>
        <v>8.02</v>
      </c>
      <c r="T259" s="187">
        <f>H259*R259/100</f>
        <v>14.035</v>
      </c>
      <c r="U259" s="187">
        <f>I259*R259/100</f>
        <v>16.04</v>
      </c>
      <c r="V259" s="187">
        <v>190</v>
      </c>
      <c r="W259" s="187">
        <f>G259*V259/100</f>
        <v>38</v>
      </c>
      <c r="X259" s="187">
        <f>H259*V259/100</f>
        <v>66.5</v>
      </c>
      <c r="Y259" s="187">
        <f>I259*V259/100</f>
        <v>76</v>
      </c>
    </row>
    <row r="260" spans="2:25" ht="18.75" x14ac:dyDescent="0.25">
      <c r="B260" s="26"/>
      <c r="C260" s="26"/>
      <c r="D260" s="26"/>
      <c r="E260" s="26"/>
      <c r="F260" s="26"/>
      <c r="G260" s="26"/>
      <c r="H260" s="26"/>
      <c r="I260" s="26"/>
      <c r="J260" s="114"/>
      <c r="K260" s="117">
        <f>SUM(K244:K259)</f>
        <v>25.425000000000008</v>
      </c>
      <c r="L260" s="117">
        <f>SUM(L244:L259)</f>
        <v>27.077000000000005</v>
      </c>
      <c r="M260" s="117">
        <f>SUM(M244:M259)</f>
        <v>34.494</v>
      </c>
      <c r="N260" s="117"/>
      <c r="O260" s="117">
        <f>SUM(O244:O259)</f>
        <v>32.351999999999997</v>
      </c>
      <c r="P260" s="117">
        <f>SUM(P244:P259)</f>
        <v>36.841000000000001</v>
      </c>
      <c r="Q260" s="117">
        <f>SUM(Q244:Q259)</f>
        <v>44.548000000000002</v>
      </c>
      <c r="R260" s="117"/>
      <c r="S260" s="117">
        <f>SUM(S244:S259)</f>
        <v>58.978999999999999</v>
      </c>
      <c r="T260" s="117">
        <f>SUM(T244:T259)</f>
        <v>67.373999999999995</v>
      </c>
      <c r="U260" s="117">
        <f>SUM(U244:U259)</f>
        <v>73.979000000000013</v>
      </c>
      <c r="V260" s="117"/>
      <c r="W260" s="117">
        <f>SUM(W244:W259)</f>
        <v>619.45999999999992</v>
      </c>
      <c r="X260" s="117">
        <f>SUM(X244:X259)</f>
        <v>698.93999999999994</v>
      </c>
      <c r="Y260" s="117">
        <f>SUM(Y244:Y259)</f>
        <v>823.23999999999978</v>
      </c>
    </row>
    <row r="261" spans="2:25" ht="15.75" x14ac:dyDescent="0.25">
      <c r="B261" s="26" t="s">
        <v>24</v>
      </c>
      <c r="C261" s="26"/>
      <c r="D261" s="26"/>
      <c r="E261" s="26"/>
      <c r="F261" s="26"/>
      <c r="G261" s="26"/>
      <c r="H261" s="26"/>
      <c r="I261" s="26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205"/>
    </row>
    <row r="262" spans="2:25" ht="31.5" customHeight="1" x14ac:dyDescent="0.25">
      <c r="B262" s="227" t="s">
        <v>76</v>
      </c>
      <c r="C262" s="222" t="s">
        <v>73</v>
      </c>
      <c r="D262" s="222" t="s">
        <v>74</v>
      </c>
      <c r="E262" s="222" t="s">
        <v>75</v>
      </c>
      <c r="F262" s="11" t="s">
        <v>72</v>
      </c>
      <c r="G262" s="104">
        <v>37</v>
      </c>
      <c r="H262" s="104">
        <v>56</v>
      </c>
      <c r="I262" s="105">
        <v>74</v>
      </c>
      <c r="J262" s="190">
        <v>67.7</v>
      </c>
      <c r="K262" s="190">
        <f t="shared" ref="K262:K282" si="168">G262*J262/100</f>
        <v>25.048999999999999</v>
      </c>
      <c r="L262" s="190">
        <f t="shared" ref="L262:L282" si="169">H262*J262/100</f>
        <v>37.912000000000006</v>
      </c>
      <c r="M262" s="190">
        <f t="shared" ref="M262:M282" si="170">I262*J262/100</f>
        <v>50.097999999999999</v>
      </c>
      <c r="N262" s="190">
        <v>18.899999999999999</v>
      </c>
      <c r="O262" s="190">
        <f t="shared" ref="O262:O282" si="171">G262*N262/100</f>
        <v>6.9929999999999994</v>
      </c>
      <c r="P262" s="190">
        <f t="shared" ref="P262:P282" si="172">H262*N262/100</f>
        <v>10.583999999999998</v>
      </c>
      <c r="Q262" s="190">
        <f t="shared" ref="Q262:Q282" si="173">I262*N262/100</f>
        <v>13.985999999999999</v>
      </c>
      <c r="R262" s="190">
        <v>12.4</v>
      </c>
      <c r="S262" s="190">
        <f t="shared" ref="S262:S282" si="174">G262*R262/100</f>
        <v>4.5880000000000001</v>
      </c>
      <c r="T262" s="190">
        <f t="shared" ref="T262:T282" si="175">H262*R262/100</f>
        <v>6.944</v>
      </c>
      <c r="U262" s="190">
        <f t="shared" ref="U262:U282" si="176">I262*R262/100</f>
        <v>9.1760000000000002</v>
      </c>
      <c r="V262" s="190">
        <v>187</v>
      </c>
      <c r="W262" s="190">
        <f t="shared" ref="W262:W282" si="177">G262*V262/100</f>
        <v>69.19</v>
      </c>
      <c r="X262" s="190">
        <f>(H262*V262)/100</f>
        <v>104.72</v>
      </c>
      <c r="Y262" s="190">
        <f>(I262*V262)/100</f>
        <v>138.38</v>
      </c>
    </row>
    <row r="263" spans="2:25" ht="31.5" x14ac:dyDescent="0.25">
      <c r="B263" s="228"/>
      <c r="C263" s="209"/>
      <c r="D263" s="209"/>
      <c r="E263" s="209"/>
      <c r="F263" s="12" t="s">
        <v>47</v>
      </c>
      <c r="G263" s="102">
        <v>9</v>
      </c>
      <c r="H263" s="102">
        <v>14</v>
      </c>
      <c r="I263" s="103">
        <v>10</v>
      </c>
      <c r="J263" s="190">
        <v>11.1</v>
      </c>
      <c r="K263" s="190">
        <f t="shared" si="168"/>
        <v>0.99899999999999989</v>
      </c>
      <c r="L263" s="190">
        <f t="shared" si="169"/>
        <v>1.554</v>
      </c>
      <c r="M263" s="190">
        <f t="shared" si="170"/>
        <v>1.1100000000000001</v>
      </c>
      <c r="N263" s="190">
        <v>1.5</v>
      </c>
      <c r="O263" s="190">
        <f t="shared" si="171"/>
        <v>0.13500000000000001</v>
      </c>
      <c r="P263" s="190">
        <f t="shared" si="172"/>
        <v>0.21</v>
      </c>
      <c r="Q263" s="190">
        <f t="shared" si="173"/>
        <v>0.15</v>
      </c>
      <c r="R263" s="190">
        <v>67.8</v>
      </c>
      <c r="S263" s="190">
        <f t="shared" si="174"/>
        <v>6.1019999999999994</v>
      </c>
      <c r="T263" s="190">
        <f t="shared" si="175"/>
        <v>9.4919999999999991</v>
      </c>
      <c r="U263" s="190">
        <f t="shared" si="176"/>
        <v>6.78</v>
      </c>
      <c r="V263" s="190">
        <v>329</v>
      </c>
      <c r="W263" s="190">
        <f t="shared" si="177"/>
        <v>29.61</v>
      </c>
      <c r="X263" s="190">
        <f t="shared" ref="X263:X282" si="178">H263*V263/100</f>
        <v>46.06</v>
      </c>
      <c r="Y263" s="190">
        <f t="shared" ref="Y263:Y282" si="179">I263*V263/100</f>
        <v>32.9</v>
      </c>
    </row>
    <row r="264" spans="2:25" ht="15.75" x14ac:dyDescent="0.25">
      <c r="B264" s="228"/>
      <c r="C264" s="209"/>
      <c r="D264" s="209"/>
      <c r="E264" s="209"/>
      <c r="F264" s="3" t="s">
        <v>58</v>
      </c>
      <c r="G264" s="102">
        <v>12</v>
      </c>
      <c r="H264" s="102">
        <v>17</v>
      </c>
      <c r="I264" s="103">
        <v>24</v>
      </c>
      <c r="J264" s="190">
        <v>7</v>
      </c>
      <c r="K264" s="190">
        <f t="shared" si="168"/>
        <v>0.84</v>
      </c>
      <c r="L264" s="190">
        <f t="shared" si="169"/>
        <v>1.19</v>
      </c>
      <c r="M264" s="190">
        <f t="shared" si="170"/>
        <v>1.68</v>
      </c>
      <c r="N264" s="190">
        <v>7.9</v>
      </c>
      <c r="O264" s="190">
        <f t="shared" si="171"/>
        <v>0.94800000000000006</v>
      </c>
      <c r="P264" s="190">
        <f t="shared" si="172"/>
        <v>1.3430000000000002</v>
      </c>
      <c r="Q264" s="190">
        <f t="shared" si="173"/>
        <v>1.8960000000000001</v>
      </c>
      <c r="R264" s="190">
        <v>9.5</v>
      </c>
      <c r="S264" s="190">
        <f t="shared" si="174"/>
        <v>1.1399999999999999</v>
      </c>
      <c r="T264" s="190">
        <f t="shared" si="175"/>
        <v>1.615</v>
      </c>
      <c r="U264" s="190">
        <f t="shared" si="176"/>
        <v>2.2799999999999998</v>
      </c>
      <c r="V264" s="190">
        <v>135</v>
      </c>
      <c r="W264" s="190">
        <f t="shared" si="177"/>
        <v>16.2</v>
      </c>
      <c r="X264" s="190">
        <f t="shared" si="178"/>
        <v>22.95</v>
      </c>
      <c r="Y264" s="190">
        <f t="shared" si="179"/>
        <v>32.4</v>
      </c>
    </row>
    <row r="265" spans="2:25" ht="15.75" x14ac:dyDescent="0.25">
      <c r="B265" s="228"/>
      <c r="C265" s="209"/>
      <c r="D265" s="209"/>
      <c r="E265" s="209"/>
      <c r="F265" s="3" t="s">
        <v>34</v>
      </c>
      <c r="G265" s="102">
        <v>5</v>
      </c>
      <c r="H265" s="102">
        <v>8</v>
      </c>
      <c r="I265" s="103">
        <v>10</v>
      </c>
      <c r="J265" s="190">
        <v>12.2</v>
      </c>
      <c r="K265" s="190">
        <f t="shared" si="168"/>
        <v>0.61</v>
      </c>
      <c r="L265" s="190">
        <f t="shared" si="169"/>
        <v>0.97599999999999998</v>
      </c>
      <c r="M265" s="190">
        <f t="shared" si="170"/>
        <v>1.22</v>
      </c>
      <c r="N265" s="190">
        <v>1.5</v>
      </c>
      <c r="O265" s="190">
        <f t="shared" si="171"/>
        <v>7.4999999999999997E-2</v>
      </c>
      <c r="P265" s="190">
        <f t="shared" si="172"/>
        <v>0.12</v>
      </c>
      <c r="Q265" s="190">
        <f t="shared" si="173"/>
        <v>0.15</v>
      </c>
      <c r="R265" s="190">
        <v>76.5</v>
      </c>
      <c r="S265" s="190">
        <f t="shared" si="174"/>
        <v>3.8250000000000002</v>
      </c>
      <c r="T265" s="190">
        <f t="shared" si="175"/>
        <v>6.12</v>
      </c>
      <c r="U265" s="190">
        <f t="shared" si="176"/>
        <v>7.65</v>
      </c>
      <c r="V265" s="190">
        <v>368</v>
      </c>
      <c r="W265" s="190">
        <f t="shared" si="177"/>
        <v>18.399999999999999</v>
      </c>
      <c r="X265" s="190">
        <f t="shared" si="178"/>
        <v>29.44</v>
      </c>
      <c r="Y265" s="190">
        <f t="shared" si="179"/>
        <v>36.799999999999997</v>
      </c>
    </row>
    <row r="266" spans="2:25" ht="15.75" x14ac:dyDescent="0.25">
      <c r="B266" s="228"/>
      <c r="C266" s="209"/>
      <c r="D266" s="209"/>
      <c r="E266" s="209"/>
      <c r="F266" s="3" t="s">
        <v>35</v>
      </c>
      <c r="G266" s="193">
        <v>3</v>
      </c>
      <c r="H266" s="193">
        <v>5</v>
      </c>
      <c r="I266" s="80">
        <v>6</v>
      </c>
      <c r="J266" s="190">
        <v>0</v>
      </c>
      <c r="K266" s="190">
        <f t="shared" si="168"/>
        <v>0</v>
      </c>
      <c r="L266" s="190">
        <f t="shared" si="169"/>
        <v>0</v>
      </c>
      <c r="M266" s="190">
        <f t="shared" si="170"/>
        <v>0</v>
      </c>
      <c r="N266" s="190">
        <v>99.9</v>
      </c>
      <c r="O266" s="190">
        <f t="shared" si="171"/>
        <v>2.9970000000000003</v>
      </c>
      <c r="P266" s="190">
        <f t="shared" si="172"/>
        <v>4.9950000000000001</v>
      </c>
      <c r="Q266" s="190">
        <f t="shared" si="173"/>
        <v>5.9940000000000007</v>
      </c>
      <c r="R266" s="190">
        <v>0</v>
      </c>
      <c r="S266" s="190">
        <f t="shared" si="174"/>
        <v>0</v>
      </c>
      <c r="T266" s="190">
        <f t="shared" si="175"/>
        <v>0</v>
      </c>
      <c r="U266" s="190">
        <f t="shared" si="176"/>
        <v>0</v>
      </c>
      <c r="V266" s="190">
        <v>899</v>
      </c>
      <c r="W266" s="190">
        <f t="shared" si="177"/>
        <v>26.97</v>
      </c>
      <c r="X266" s="190">
        <f t="shared" si="178"/>
        <v>44.95</v>
      </c>
      <c r="Y266" s="190">
        <f t="shared" si="179"/>
        <v>53.94</v>
      </c>
    </row>
    <row r="267" spans="2:25" ht="16.5" thickBot="1" x14ac:dyDescent="0.3">
      <c r="B267" s="228"/>
      <c r="C267" s="209"/>
      <c r="D267" s="209"/>
      <c r="E267" s="209"/>
      <c r="F267" s="3" t="s">
        <v>10</v>
      </c>
      <c r="G267" s="193">
        <v>1</v>
      </c>
      <c r="H267" s="193">
        <v>1</v>
      </c>
      <c r="I267" s="80">
        <v>1</v>
      </c>
      <c r="J267" s="190">
        <v>0</v>
      </c>
      <c r="K267" s="190">
        <f t="shared" si="168"/>
        <v>0</v>
      </c>
      <c r="L267" s="190">
        <f t="shared" si="169"/>
        <v>0</v>
      </c>
      <c r="M267" s="190">
        <f t="shared" si="170"/>
        <v>0</v>
      </c>
      <c r="N267" s="190">
        <v>0</v>
      </c>
      <c r="O267" s="190">
        <f t="shared" si="171"/>
        <v>0</v>
      </c>
      <c r="P267" s="190">
        <f t="shared" si="172"/>
        <v>0</v>
      </c>
      <c r="Q267" s="190">
        <f t="shared" si="173"/>
        <v>0</v>
      </c>
      <c r="R267" s="190">
        <v>0</v>
      </c>
      <c r="S267" s="190">
        <f t="shared" si="174"/>
        <v>0</v>
      </c>
      <c r="T267" s="190">
        <f t="shared" si="175"/>
        <v>0</v>
      </c>
      <c r="U267" s="190">
        <f t="shared" si="176"/>
        <v>0</v>
      </c>
      <c r="V267" s="190">
        <v>0</v>
      </c>
      <c r="W267" s="190">
        <f t="shared" si="177"/>
        <v>0</v>
      </c>
      <c r="X267" s="190">
        <f t="shared" si="178"/>
        <v>0</v>
      </c>
      <c r="Y267" s="190">
        <f t="shared" si="179"/>
        <v>0</v>
      </c>
    </row>
    <row r="268" spans="2:25" ht="15.75" customHeight="1" x14ac:dyDescent="0.25">
      <c r="B268" s="220" t="s">
        <v>66</v>
      </c>
      <c r="C268" s="274">
        <v>20</v>
      </c>
      <c r="D268" s="271">
        <v>20</v>
      </c>
      <c r="E268" s="271">
        <v>20</v>
      </c>
      <c r="F268" s="3" t="s">
        <v>63</v>
      </c>
      <c r="G268" s="4">
        <v>20</v>
      </c>
      <c r="H268" s="4">
        <v>20</v>
      </c>
      <c r="I268" s="4">
        <v>20</v>
      </c>
      <c r="J268" s="190">
        <v>2</v>
      </c>
      <c r="K268" s="190">
        <f t="shared" si="168"/>
        <v>0.4</v>
      </c>
      <c r="L268" s="190">
        <f t="shared" si="169"/>
        <v>0.4</v>
      </c>
      <c r="M268" s="190">
        <f t="shared" si="170"/>
        <v>0.4</v>
      </c>
      <c r="N268" s="190">
        <v>0.1</v>
      </c>
      <c r="O268" s="190">
        <f t="shared" si="171"/>
        <v>0.02</v>
      </c>
      <c r="P268" s="190">
        <f t="shared" si="172"/>
        <v>0.02</v>
      </c>
      <c r="Q268" s="190">
        <f t="shared" si="173"/>
        <v>0.02</v>
      </c>
      <c r="R268" s="190">
        <v>1.2</v>
      </c>
      <c r="S268" s="190">
        <f t="shared" si="174"/>
        <v>0.24</v>
      </c>
      <c r="T268" s="190">
        <f t="shared" si="175"/>
        <v>0.24</v>
      </c>
      <c r="U268" s="190">
        <f t="shared" si="176"/>
        <v>0.24</v>
      </c>
      <c r="V268" s="190">
        <v>13</v>
      </c>
      <c r="W268" s="190">
        <f t="shared" si="177"/>
        <v>2.6</v>
      </c>
      <c r="X268" s="190">
        <f t="shared" si="178"/>
        <v>2.6</v>
      </c>
      <c r="Y268" s="190">
        <f t="shared" si="179"/>
        <v>2.6</v>
      </c>
    </row>
    <row r="269" spans="2:25" ht="31.5" customHeight="1" x14ac:dyDescent="0.25">
      <c r="B269" s="220"/>
      <c r="C269" s="275"/>
      <c r="D269" s="272"/>
      <c r="E269" s="272"/>
      <c r="F269" s="3" t="s">
        <v>35</v>
      </c>
      <c r="G269" s="193">
        <v>4</v>
      </c>
      <c r="H269" s="193">
        <v>4</v>
      </c>
      <c r="I269" s="193">
        <v>4</v>
      </c>
      <c r="J269" s="190">
        <v>0</v>
      </c>
      <c r="K269" s="190">
        <f t="shared" si="168"/>
        <v>0</v>
      </c>
      <c r="L269" s="190">
        <f t="shared" si="169"/>
        <v>0</v>
      </c>
      <c r="M269" s="190">
        <f t="shared" si="170"/>
        <v>0</v>
      </c>
      <c r="N269" s="190">
        <v>99.9</v>
      </c>
      <c r="O269" s="190">
        <f t="shared" si="171"/>
        <v>3.9960000000000004</v>
      </c>
      <c r="P269" s="190">
        <f t="shared" si="172"/>
        <v>3.9960000000000004</v>
      </c>
      <c r="Q269" s="190">
        <f t="shared" si="173"/>
        <v>3.9960000000000004</v>
      </c>
      <c r="R269" s="190">
        <v>0</v>
      </c>
      <c r="S269" s="190">
        <f t="shared" si="174"/>
        <v>0</v>
      </c>
      <c r="T269" s="190">
        <f t="shared" si="175"/>
        <v>0</v>
      </c>
      <c r="U269" s="190">
        <f t="shared" si="176"/>
        <v>0</v>
      </c>
      <c r="V269" s="190">
        <v>899</v>
      </c>
      <c r="W269" s="190">
        <f t="shared" si="177"/>
        <v>35.96</v>
      </c>
      <c r="X269" s="190">
        <f t="shared" si="178"/>
        <v>35.96</v>
      </c>
      <c r="Y269" s="190">
        <f t="shared" si="179"/>
        <v>35.96</v>
      </c>
    </row>
    <row r="270" spans="2:25" ht="15.75" x14ac:dyDescent="0.25">
      <c r="B270" s="220"/>
      <c r="C270" s="275"/>
      <c r="D270" s="272"/>
      <c r="E270" s="272"/>
      <c r="F270" s="3" t="s">
        <v>64</v>
      </c>
      <c r="G270" s="4">
        <v>10</v>
      </c>
      <c r="H270" s="4">
        <v>10</v>
      </c>
      <c r="I270" s="4">
        <v>10</v>
      </c>
      <c r="J270" s="190">
        <v>11.1</v>
      </c>
      <c r="K270" s="190">
        <f t="shared" si="168"/>
        <v>1.1100000000000001</v>
      </c>
      <c r="L270" s="190">
        <f t="shared" si="169"/>
        <v>1.1100000000000001</v>
      </c>
      <c r="M270" s="190">
        <f t="shared" si="170"/>
        <v>1.1100000000000001</v>
      </c>
      <c r="N270" s="190">
        <v>1.5</v>
      </c>
      <c r="O270" s="190">
        <f t="shared" si="171"/>
        <v>0.15</v>
      </c>
      <c r="P270" s="190">
        <f t="shared" si="172"/>
        <v>0.15</v>
      </c>
      <c r="Q270" s="190">
        <f t="shared" si="173"/>
        <v>0.15</v>
      </c>
      <c r="R270" s="190">
        <v>67.8</v>
      </c>
      <c r="S270" s="190">
        <f t="shared" si="174"/>
        <v>6.78</v>
      </c>
      <c r="T270" s="190">
        <f t="shared" si="175"/>
        <v>6.78</v>
      </c>
      <c r="U270" s="190">
        <f t="shared" si="176"/>
        <v>6.78</v>
      </c>
      <c r="V270" s="190">
        <v>329</v>
      </c>
      <c r="W270" s="190">
        <f t="shared" si="177"/>
        <v>32.9</v>
      </c>
      <c r="X270" s="190">
        <f t="shared" si="178"/>
        <v>32.9</v>
      </c>
      <c r="Y270" s="190">
        <f t="shared" si="179"/>
        <v>32.9</v>
      </c>
    </row>
    <row r="271" spans="2:25" ht="15.75" x14ac:dyDescent="0.25">
      <c r="B271" s="220"/>
      <c r="C271" s="275"/>
      <c r="D271" s="272"/>
      <c r="E271" s="272"/>
      <c r="F271" s="3" t="s">
        <v>65</v>
      </c>
      <c r="G271" s="4">
        <v>20</v>
      </c>
      <c r="H271" s="4">
        <v>20</v>
      </c>
      <c r="I271" s="4">
        <v>20</v>
      </c>
      <c r="J271" s="190">
        <v>3.6</v>
      </c>
      <c r="K271" s="190">
        <f t="shared" si="168"/>
        <v>0.72</v>
      </c>
      <c r="L271" s="190">
        <f t="shared" si="169"/>
        <v>0.72</v>
      </c>
      <c r="M271" s="190">
        <f t="shared" si="170"/>
        <v>0.72</v>
      </c>
      <c r="N271" s="190">
        <v>0</v>
      </c>
      <c r="O271" s="190">
        <f t="shared" si="171"/>
        <v>0</v>
      </c>
      <c r="P271" s="190">
        <f t="shared" si="172"/>
        <v>0</v>
      </c>
      <c r="Q271" s="190">
        <f t="shared" si="173"/>
        <v>0</v>
      </c>
      <c r="R271" s="190">
        <v>11.8</v>
      </c>
      <c r="S271" s="190">
        <f t="shared" si="174"/>
        <v>2.36</v>
      </c>
      <c r="T271" s="190">
        <f t="shared" si="175"/>
        <v>2.36</v>
      </c>
      <c r="U271" s="190">
        <f t="shared" si="176"/>
        <v>2.36</v>
      </c>
      <c r="V271" s="190">
        <v>63</v>
      </c>
      <c r="W271" s="190">
        <f t="shared" si="177"/>
        <v>12.6</v>
      </c>
      <c r="X271" s="190">
        <f t="shared" si="178"/>
        <v>12.6</v>
      </c>
      <c r="Y271" s="190">
        <f t="shared" si="179"/>
        <v>12.6</v>
      </c>
    </row>
    <row r="272" spans="2:25" ht="15.75" x14ac:dyDescent="0.25">
      <c r="B272" s="220"/>
      <c r="C272" s="275"/>
      <c r="D272" s="272"/>
      <c r="E272" s="272"/>
      <c r="F272" s="3" t="s">
        <v>16</v>
      </c>
      <c r="G272" s="4">
        <v>16</v>
      </c>
      <c r="H272" s="4">
        <v>16</v>
      </c>
      <c r="I272" s="4">
        <v>16</v>
      </c>
      <c r="J272" s="190">
        <v>1.3</v>
      </c>
      <c r="K272" s="190">
        <f t="shared" si="168"/>
        <v>0.20800000000000002</v>
      </c>
      <c r="L272" s="190">
        <f t="shared" si="169"/>
        <v>0.20800000000000002</v>
      </c>
      <c r="M272" s="190">
        <f t="shared" si="170"/>
        <v>0.20800000000000002</v>
      </c>
      <c r="N272" s="190">
        <v>0.1</v>
      </c>
      <c r="O272" s="190">
        <f t="shared" si="171"/>
        <v>1.6E-2</v>
      </c>
      <c r="P272" s="190">
        <f t="shared" si="172"/>
        <v>1.6E-2</v>
      </c>
      <c r="Q272" s="190">
        <f t="shared" si="173"/>
        <v>1.6E-2</v>
      </c>
      <c r="R272" s="190">
        <v>7</v>
      </c>
      <c r="S272" s="190">
        <f t="shared" si="174"/>
        <v>1.1200000000000001</v>
      </c>
      <c r="T272" s="190">
        <f t="shared" si="175"/>
        <v>1.1200000000000001</v>
      </c>
      <c r="U272" s="190">
        <f t="shared" si="176"/>
        <v>1.1200000000000001</v>
      </c>
      <c r="V272" s="190">
        <v>33</v>
      </c>
      <c r="W272" s="190">
        <f t="shared" si="177"/>
        <v>5.28</v>
      </c>
      <c r="X272" s="190">
        <f t="shared" si="178"/>
        <v>5.28</v>
      </c>
      <c r="Y272" s="190">
        <f t="shared" si="179"/>
        <v>5.28</v>
      </c>
    </row>
    <row r="273" spans="2:25" ht="15.75" x14ac:dyDescent="0.25">
      <c r="B273" s="220"/>
      <c r="C273" s="275"/>
      <c r="D273" s="272"/>
      <c r="E273" s="272"/>
      <c r="F273" s="3" t="s">
        <v>11</v>
      </c>
      <c r="G273" s="4">
        <v>4</v>
      </c>
      <c r="H273" s="4">
        <v>4</v>
      </c>
      <c r="I273" s="4">
        <v>4</v>
      </c>
      <c r="J273" s="190">
        <v>1.7</v>
      </c>
      <c r="K273" s="190">
        <f t="shared" si="168"/>
        <v>6.8000000000000005E-2</v>
      </c>
      <c r="L273" s="190">
        <f t="shared" si="169"/>
        <v>6.8000000000000005E-2</v>
      </c>
      <c r="M273" s="190">
        <f t="shared" si="170"/>
        <v>6.8000000000000005E-2</v>
      </c>
      <c r="N273" s="190">
        <v>0</v>
      </c>
      <c r="O273" s="190">
        <f t="shared" si="171"/>
        <v>0</v>
      </c>
      <c r="P273" s="190">
        <f t="shared" si="172"/>
        <v>0</v>
      </c>
      <c r="Q273" s="190">
        <f t="shared" si="173"/>
        <v>0</v>
      </c>
      <c r="R273" s="190">
        <v>9.5</v>
      </c>
      <c r="S273" s="190">
        <f t="shared" si="174"/>
        <v>0.38</v>
      </c>
      <c r="T273" s="190">
        <f t="shared" si="175"/>
        <v>0.38</v>
      </c>
      <c r="U273" s="190">
        <f t="shared" si="176"/>
        <v>0.38</v>
      </c>
      <c r="V273" s="190">
        <v>43</v>
      </c>
      <c r="W273" s="190">
        <f t="shared" si="177"/>
        <v>1.72</v>
      </c>
      <c r="X273" s="190">
        <f t="shared" si="178"/>
        <v>1.72</v>
      </c>
      <c r="Y273" s="190">
        <f t="shared" si="179"/>
        <v>1.72</v>
      </c>
    </row>
    <row r="274" spans="2:25" ht="15.75" x14ac:dyDescent="0.25">
      <c r="B274" s="220"/>
      <c r="C274" s="275"/>
      <c r="D274" s="272"/>
      <c r="E274" s="272"/>
      <c r="F274" s="3" t="s">
        <v>19</v>
      </c>
      <c r="G274" s="4">
        <v>3</v>
      </c>
      <c r="H274" s="4">
        <v>3</v>
      </c>
      <c r="I274" s="4">
        <v>3</v>
      </c>
      <c r="J274" s="190">
        <v>0</v>
      </c>
      <c r="K274" s="190">
        <f t="shared" si="168"/>
        <v>0</v>
      </c>
      <c r="L274" s="190">
        <f t="shared" si="169"/>
        <v>0</v>
      </c>
      <c r="M274" s="190">
        <f t="shared" si="170"/>
        <v>0</v>
      </c>
      <c r="N274" s="190">
        <v>0</v>
      </c>
      <c r="O274" s="190">
        <f t="shared" si="171"/>
        <v>0</v>
      </c>
      <c r="P274" s="190">
        <f t="shared" si="172"/>
        <v>0</v>
      </c>
      <c r="Q274" s="190">
        <f t="shared" si="173"/>
        <v>0</v>
      </c>
      <c r="R274" s="190">
        <v>99.8</v>
      </c>
      <c r="S274" s="190">
        <f t="shared" si="174"/>
        <v>2.9939999999999998</v>
      </c>
      <c r="T274" s="190">
        <f t="shared" si="175"/>
        <v>2.9939999999999998</v>
      </c>
      <c r="U274" s="190">
        <f t="shared" si="176"/>
        <v>2.9939999999999998</v>
      </c>
      <c r="V274" s="190">
        <v>374</v>
      </c>
      <c r="W274" s="190">
        <f t="shared" si="177"/>
        <v>11.22</v>
      </c>
      <c r="X274" s="190">
        <f t="shared" si="178"/>
        <v>11.22</v>
      </c>
      <c r="Y274" s="190">
        <f t="shared" si="179"/>
        <v>11.22</v>
      </c>
    </row>
    <row r="275" spans="2:25" ht="15.75" x14ac:dyDescent="0.25">
      <c r="B275" s="220"/>
      <c r="C275" s="276"/>
      <c r="D275" s="273"/>
      <c r="E275" s="273"/>
      <c r="F275" s="3" t="s">
        <v>10</v>
      </c>
      <c r="G275" s="4">
        <v>1</v>
      </c>
      <c r="H275" s="4">
        <v>1</v>
      </c>
      <c r="I275" s="4">
        <v>1</v>
      </c>
      <c r="J275" s="190">
        <v>0</v>
      </c>
      <c r="K275" s="190">
        <f t="shared" si="168"/>
        <v>0</v>
      </c>
      <c r="L275" s="190">
        <f t="shared" si="169"/>
        <v>0</v>
      </c>
      <c r="M275" s="190">
        <f t="shared" si="170"/>
        <v>0</v>
      </c>
      <c r="N275" s="190">
        <v>0</v>
      </c>
      <c r="O275" s="190">
        <f t="shared" si="171"/>
        <v>0</v>
      </c>
      <c r="P275" s="190">
        <f t="shared" si="172"/>
        <v>0</v>
      </c>
      <c r="Q275" s="190">
        <f t="shared" si="173"/>
        <v>0</v>
      </c>
      <c r="R275" s="190">
        <v>0</v>
      </c>
      <c r="S275" s="190">
        <f t="shared" si="174"/>
        <v>0</v>
      </c>
      <c r="T275" s="190">
        <f t="shared" si="175"/>
        <v>0</v>
      </c>
      <c r="U275" s="190">
        <f t="shared" si="176"/>
        <v>0</v>
      </c>
      <c r="V275" s="190">
        <v>0</v>
      </c>
      <c r="W275" s="190">
        <f t="shared" si="177"/>
        <v>0</v>
      </c>
      <c r="X275" s="190">
        <f t="shared" si="178"/>
        <v>0</v>
      </c>
      <c r="Y275" s="190">
        <f t="shared" si="179"/>
        <v>0</v>
      </c>
    </row>
    <row r="276" spans="2:25" ht="16.5" customHeight="1" x14ac:dyDescent="0.25">
      <c r="B276" s="260" t="s">
        <v>67</v>
      </c>
      <c r="C276" s="209">
        <v>100</v>
      </c>
      <c r="D276" s="222">
        <v>130</v>
      </c>
      <c r="E276" s="209">
        <v>150</v>
      </c>
      <c r="F276" s="54" t="s">
        <v>17</v>
      </c>
      <c r="G276" s="189">
        <v>88</v>
      </c>
      <c r="H276" s="189">
        <v>117</v>
      </c>
      <c r="I276" s="199">
        <v>135</v>
      </c>
      <c r="J276" s="190">
        <v>2</v>
      </c>
      <c r="K276" s="190">
        <f t="shared" si="168"/>
        <v>1.76</v>
      </c>
      <c r="L276" s="190">
        <f t="shared" si="169"/>
        <v>2.34</v>
      </c>
      <c r="M276" s="190">
        <f t="shared" si="170"/>
        <v>2.7</v>
      </c>
      <c r="N276" s="190">
        <v>0.1</v>
      </c>
      <c r="O276" s="190">
        <f t="shared" si="171"/>
        <v>8.8000000000000009E-2</v>
      </c>
      <c r="P276" s="190">
        <f t="shared" si="172"/>
        <v>0.11700000000000001</v>
      </c>
      <c r="Q276" s="190">
        <f t="shared" si="173"/>
        <v>0.13500000000000001</v>
      </c>
      <c r="R276" s="190">
        <v>19.7</v>
      </c>
      <c r="S276" s="190">
        <f t="shared" si="174"/>
        <v>17.335999999999999</v>
      </c>
      <c r="T276" s="190">
        <f t="shared" si="175"/>
        <v>23.048999999999999</v>
      </c>
      <c r="U276" s="190">
        <f t="shared" si="176"/>
        <v>26.594999999999999</v>
      </c>
      <c r="V276" s="190">
        <v>83</v>
      </c>
      <c r="W276" s="190">
        <f t="shared" si="177"/>
        <v>73.040000000000006</v>
      </c>
      <c r="X276" s="190">
        <f t="shared" si="178"/>
        <v>97.11</v>
      </c>
      <c r="Y276" s="27">
        <f t="shared" si="179"/>
        <v>112.05</v>
      </c>
    </row>
    <row r="277" spans="2:25" ht="16.5" customHeight="1" x14ac:dyDescent="0.25">
      <c r="B277" s="260"/>
      <c r="C277" s="209"/>
      <c r="D277" s="209"/>
      <c r="E277" s="209"/>
      <c r="F277" s="3" t="s">
        <v>58</v>
      </c>
      <c r="G277" s="189">
        <v>15</v>
      </c>
      <c r="H277" s="189">
        <v>20</v>
      </c>
      <c r="I277" s="199">
        <v>23</v>
      </c>
      <c r="J277" s="190">
        <v>7</v>
      </c>
      <c r="K277" s="190">
        <f t="shared" si="168"/>
        <v>1.05</v>
      </c>
      <c r="L277" s="190">
        <f t="shared" si="169"/>
        <v>1.4</v>
      </c>
      <c r="M277" s="190">
        <f t="shared" si="170"/>
        <v>1.61</v>
      </c>
      <c r="N277" s="190">
        <v>7.9</v>
      </c>
      <c r="O277" s="190">
        <f t="shared" si="171"/>
        <v>1.1850000000000001</v>
      </c>
      <c r="P277" s="190">
        <f t="shared" si="172"/>
        <v>1.58</v>
      </c>
      <c r="Q277" s="190">
        <f t="shared" si="173"/>
        <v>1.8170000000000002</v>
      </c>
      <c r="R277" s="190">
        <v>9.5</v>
      </c>
      <c r="S277" s="190">
        <f t="shared" si="174"/>
        <v>1.425</v>
      </c>
      <c r="T277" s="190">
        <f t="shared" si="175"/>
        <v>1.9</v>
      </c>
      <c r="U277" s="190">
        <f t="shared" si="176"/>
        <v>2.1850000000000001</v>
      </c>
      <c r="V277" s="190">
        <v>135</v>
      </c>
      <c r="W277" s="190">
        <f t="shared" si="177"/>
        <v>20.25</v>
      </c>
      <c r="X277" s="190">
        <f t="shared" si="178"/>
        <v>27</v>
      </c>
      <c r="Y277" s="190">
        <f t="shared" si="179"/>
        <v>31.05</v>
      </c>
    </row>
    <row r="278" spans="2:25" ht="16.5" customHeight="1" x14ac:dyDescent="0.25">
      <c r="B278" s="260"/>
      <c r="C278" s="209"/>
      <c r="D278" s="209"/>
      <c r="E278" s="209"/>
      <c r="F278" s="54" t="s">
        <v>68</v>
      </c>
      <c r="G278" s="189">
        <v>2</v>
      </c>
      <c r="H278" s="189">
        <v>3</v>
      </c>
      <c r="I278" s="199">
        <v>4</v>
      </c>
      <c r="J278" s="190">
        <v>0.3</v>
      </c>
      <c r="K278" s="190">
        <f t="shared" si="168"/>
        <v>6.0000000000000001E-3</v>
      </c>
      <c r="L278" s="190">
        <f t="shared" si="169"/>
        <v>8.9999999999999993E-3</v>
      </c>
      <c r="M278" s="190">
        <f t="shared" si="170"/>
        <v>1.2E-2</v>
      </c>
      <c r="N278" s="190">
        <v>82</v>
      </c>
      <c r="O278" s="190">
        <f t="shared" si="171"/>
        <v>1.64</v>
      </c>
      <c r="P278" s="190">
        <f t="shared" si="172"/>
        <v>2.46</v>
      </c>
      <c r="Q278" s="190">
        <f t="shared" si="173"/>
        <v>3.28</v>
      </c>
      <c r="R278" s="190">
        <v>1</v>
      </c>
      <c r="S278" s="190">
        <f t="shared" si="174"/>
        <v>0.02</v>
      </c>
      <c r="T278" s="190">
        <f t="shared" si="175"/>
        <v>0.03</v>
      </c>
      <c r="U278" s="190">
        <f t="shared" si="176"/>
        <v>0.04</v>
      </c>
      <c r="V278" s="190">
        <v>749</v>
      </c>
      <c r="W278" s="190">
        <f t="shared" si="177"/>
        <v>14.98</v>
      </c>
      <c r="X278" s="190">
        <f t="shared" si="178"/>
        <v>22.47</v>
      </c>
      <c r="Y278" s="27">
        <f t="shared" si="179"/>
        <v>29.96</v>
      </c>
    </row>
    <row r="279" spans="2:25" ht="16.5" customHeight="1" x14ac:dyDescent="0.25">
      <c r="B279" s="263"/>
      <c r="C279" s="209"/>
      <c r="D279" s="209"/>
      <c r="E279" s="209"/>
      <c r="F279" s="51" t="s">
        <v>10</v>
      </c>
      <c r="G279" s="193">
        <v>1</v>
      </c>
      <c r="H279" s="193">
        <v>1</v>
      </c>
      <c r="I279" s="80">
        <v>1</v>
      </c>
      <c r="J279" s="190">
        <v>0</v>
      </c>
      <c r="K279" s="190">
        <f t="shared" si="168"/>
        <v>0</v>
      </c>
      <c r="L279" s="190">
        <f t="shared" si="169"/>
        <v>0</v>
      </c>
      <c r="M279" s="190">
        <f t="shared" si="170"/>
        <v>0</v>
      </c>
      <c r="N279" s="190">
        <v>0</v>
      </c>
      <c r="O279" s="190">
        <f t="shared" si="171"/>
        <v>0</v>
      </c>
      <c r="P279" s="190">
        <f t="shared" si="172"/>
        <v>0</v>
      </c>
      <c r="Q279" s="190">
        <f t="shared" si="173"/>
        <v>0</v>
      </c>
      <c r="R279" s="190">
        <v>0</v>
      </c>
      <c r="S279" s="190">
        <f t="shared" si="174"/>
        <v>0</v>
      </c>
      <c r="T279" s="190">
        <f t="shared" si="175"/>
        <v>0</v>
      </c>
      <c r="U279" s="190">
        <f t="shared" si="176"/>
        <v>0</v>
      </c>
      <c r="V279" s="190">
        <v>0</v>
      </c>
      <c r="W279" s="190">
        <f t="shared" si="177"/>
        <v>0</v>
      </c>
      <c r="X279" s="190">
        <f t="shared" si="178"/>
        <v>0</v>
      </c>
      <c r="Y279" s="190">
        <f t="shared" si="179"/>
        <v>0</v>
      </c>
    </row>
    <row r="280" spans="2:25" ht="15.75" customHeight="1" thickBot="1" x14ac:dyDescent="0.3">
      <c r="B280" s="253"/>
      <c r="C280" s="262"/>
      <c r="D280" s="262"/>
      <c r="E280" s="262"/>
      <c r="F280" s="55" t="s">
        <v>12</v>
      </c>
      <c r="G280" s="195">
        <v>5</v>
      </c>
      <c r="H280" s="195">
        <v>5</v>
      </c>
      <c r="I280" s="93">
        <v>5</v>
      </c>
      <c r="J280" s="190">
        <v>1.3</v>
      </c>
      <c r="K280" s="190">
        <f t="shared" si="168"/>
        <v>6.5000000000000002E-2</v>
      </c>
      <c r="L280" s="190">
        <f t="shared" si="169"/>
        <v>6.5000000000000002E-2</v>
      </c>
      <c r="M280" s="190">
        <f t="shared" si="170"/>
        <v>6.5000000000000002E-2</v>
      </c>
      <c r="N280" s="190">
        <v>72.5</v>
      </c>
      <c r="O280" s="190">
        <f t="shared" si="171"/>
        <v>3.625</v>
      </c>
      <c r="P280" s="190">
        <f t="shared" si="172"/>
        <v>3.625</v>
      </c>
      <c r="Q280" s="190">
        <f t="shared" si="173"/>
        <v>3.625</v>
      </c>
      <c r="R280" s="190">
        <v>0.9</v>
      </c>
      <c r="S280" s="190">
        <f t="shared" si="174"/>
        <v>4.4999999999999998E-2</v>
      </c>
      <c r="T280" s="190">
        <f t="shared" si="175"/>
        <v>4.4999999999999998E-2</v>
      </c>
      <c r="U280" s="190">
        <f t="shared" si="176"/>
        <v>4.4999999999999998E-2</v>
      </c>
      <c r="V280" s="190">
        <v>661</v>
      </c>
      <c r="W280" s="190">
        <f t="shared" si="177"/>
        <v>33.049999999999997</v>
      </c>
      <c r="X280" s="190">
        <f t="shared" si="178"/>
        <v>33.049999999999997</v>
      </c>
      <c r="Y280" s="190">
        <f t="shared" si="179"/>
        <v>33.049999999999997</v>
      </c>
    </row>
    <row r="281" spans="2:25" ht="15.75" customHeight="1" thickBot="1" x14ac:dyDescent="0.3">
      <c r="B281" s="196" t="s">
        <v>111</v>
      </c>
      <c r="C281" s="194">
        <v>200</v>
      </c>
      <c r="D281" s="194">
        <v>200</v>
      </c>
      <c r="E281" s="194">
        <v>200</v>
      </c>
      <c r="F281" s="196" t="s">
        <v>140</v>
      </c>
      <c r="G281" s="193">
        <v>200</v>
      </c>
      <c r="H281" s="193">
        <v>200</v>
      </c>
      <c r="I281" s="80">
        <v>200</v>
      </c>
      <c r="J281" s="190">
        <v>0.5</v>
      </c>
      <c r="K281" s="190">
        <f t="shared" si="168"/>
        <v>1</v>
      </c>
      <c r="L281" s="190">
        <f t="shared" si="169"/>
        <v>1</v>
      </c>
      <c r="M281" s="190">
        <f t="shared" si="170"/>
        <v>1</v>
      </c>
      <c r="N281" s="190">
        <v>0.1</v>
      </c>
      <c r="O281" s="190">
        <f t="shared" si="171"/>
        <v>0.2</v>
      </c>
      <c r="P281" s="190">
        <f t="shared" si="172"/>
        <v>0.2</v>
      </c>
      <c r="Q281" s="190">
        <f t="shared" si="173"/>
        <v>0.2</v>
      </c>
      <c r="R281" s="190">
        <v>10.1</v>
      </c>
      <c r="S281" s="190">
        <f t="shared" si="174"/>
        <v>20.2</v>
      </c>
      <c r="T281" s="190">
        <f t="shared" si="175"/>
        <v>20.2</v>
      </c>
      <c r="U281" s="190">
        <f t="shared" si="176"/>
        <v>20.2</v>
      </c>
      <c r="V281" s="190">
        <v>46</v>
      </c>
      <c r="W281" s="190">
        <f t="shared" si="177"/>
        <v>92</v>
      </c>
      <c r="X281" s="190">
        <f t="shared" si="178"/>
        <v>92</v>
      </c>
      <c r="Y281" s="27">
        <f t="shared" si="179"/>
        <v>92</v>
      </c>
    </row>
    <row r="282" spans="2:25" ht="32.25" thickBot="1" x14ac:dyDescent="0.3">
      <c r="B282" s="12" t="s">
        <v>14</v>
      </c>
      <c r="C282" s="193">
        <v>20</v>
      </c>
      <c r="D282" s="193">
        <v>35</v>
      </c>
      <c r="E282" s="193">
        <v>40</v>
      </c>
      <c r="F282" s="19" t="s">
        <v>14</v>
      </c>
      <c r="G282" s="106">
        <v>20</v>
      </c>
      <c r="H282" s="106">
        <v>35</v>
      </c>
      <c r="I282" s="107">
        <v>40</v>
      </c>
      <c r="J282" s="190">
        <v>6.5</v>
      </c>
      <c r="K282" s="187">
        <f t="shared" si="168"/>
        <v>1.3</v>
      </c>
      <c r="L282" s="187">
        <f t="shared" si="169"/>
        <v>2.2749999999999999</v>
      </c>
      <c r="M282" s="187">
        <f t="shared" si="170"/>
        <v>2.6</v>
      </c>
      <c r="N282" s="187">
        <v>1</v>
      </c>
      <c r="O282" s="187">
        <f t="shared" si="171"/>
        <v>0.2</v>
      </c>
      <c r="P282" s="187">
        <f t="shared" si="172"/>
        <v>0.35</v>
      </c>
      <c r="Q282" s="187">
        <f t="shared" si="173"/>
        <v>0.4</v>
      </c>
      <c r="R282" s="187">
        <v>40.1</v>
      </c>
      <c r="S282" s="187">
        <f t="shared" si="174"/>
        <v>8.02</v>
      </c>
      <c r="T282" s="187">
        <f t="shared" si="175"/>
        <v>14.035</v>
      </c>
      <c r="U282" s="187">
        <f t="shared" si="176"/>
        <v>16.04</v>
      </c>
      <c r="V282" s="187">
        <v>190</v>
      </c>
      <c r="W282" s="187">
        <f t="shared" si="177"/>
        <v>38</v>
      </c>
      <c r="X282" s="187">
        <f t="shared" si="178"/>
        <v>66.5</v>
      </c>
      <c r="Y282" s="187">
        <f t="shared" si="179"/>
        <v>76</v>
      </c>
    </row>
    <row r="283" spans="2:25" ht="18.75" x14ac:dyDescent="0.3">
      <c r="B283" s="26"/>
      <c r="C283" s="26"/>
      <c r="D283" s="26"/>
      <c r="E283" s="26"/>
      <c r="F283" s="26"/>
      <c r="G283" s="26"/>
      <c r="H283" s="26"/>
      <c r="I283" s="26"/>
      <c r="J283" s="114"/>
      <c r="K283" s="118">
        <f>SUM(K262:K282)</f>
        <v>35.184999999999988</v>
      </c>
      <c r="L283" s="118">
        <f>SUM(L262:L282)</f>
        <v>51.22699999999999</v>
      </c>
      <c r="M283" s="118">
        <f>SUM(M262:M282)</f>
        <v>64.600999999999985</v>
      </c>
      <c r="N283" s="118"/>
      <c r="O283" s="118">
        <f>SUM(O262:O282)</f>
        <v>22.267999999999997</v>
      </c>
      <c r="P283" s="118">
        <f>SUM(P262:P282)</f>
        <v>29.766000000000002</v>
      </c>
      <c r="Q283" s="118">
        <f>SUM(Q262:Q282)</f>
        <v>35.815000000000005</v>
      </c>
      <c r="R283" s="118"/>
      <c r="S283" s="118">
        <f>SUM(S262:S282)</f>
        <v>76.574999999999989</v>
      </c>
      <c r="T283" s="118">
        <f>SUM(T262:T282)</f>
        <v>97.304000000000002</v>
      </c>
      <c r="U283" s="118">
        <f>SUM(U262:U282)</f>
        <v>104.86500000000001</v>
      </c>
      <c r="V283" s="118"/>
      <c r="W283" s="118">
        <f>SUM(W262:W282)</f>
        <v>533.97</v>
      </c>
      <c r="X283" s="118">
        <f>SUM(X262:X282)</f>
        <v>688.53</v>
      </c>
      <c r="Y283" s="118">
        <f>SUM(Y262:Y282)</f>
        <v>770.81000000000006</v>
      </c>
    </row>
    <row r="284" spans="2:25" ht="15.75" x14ac:dyDescent="0.25">
      <c r="B284" s="26" t="s">
        <v>26</v>
      </c>
      <c r="C284" s="26"/>
      <c r="D284" s="26"/>
      <c r="E284" s="26"/>
      <c r="F284" s="26"/>
      <c r="G284" s="26"/>
      <c r="H284" s="26"/>
      <c r="I284" s="26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</row>
    <row r="285" spans="2:25" ht="15.75" customHeight="1" x14ac:dyDescent="0.25">
      <c r="B285" s="220" t="s">
        <v>80</v>
      </c>
      <c r="C285" s="219">
        <v>60</v>
      </c>
      <c r="D285" s="219">
        <v>100</v>
      </c>
      <c r="E285" s="219">
        <v>100</v>
      </c>
      <c r="F285" s="3" t="s">
        <v>82</v>
      </c>
      <c r="G285" s="29">
        <v>37</v>
      </c>
      <c r="H285" s="29">
        <v>71</v>
      </c>
      <c r="I285" s="96">
        <v>71</v>
      </c>
      <c r="J285" s="190">
        <v>1.7</v>
      </c>
      <c r="K285" s="190">
        <f t="shared" ref="K285:K298" si="180">G285*J285/100</f>
        <v>0.629</v>
      </c>
      <c r="L285" s="190">
        <f t="shared" ref="L285:L298" si="181">H285*J285/100</f>
        <v>1.2070000000000001</v>
      </c>
      <c r="M285" s="190">
        <f t="shared" ref="M285:M298" si="182">I285*J285/100</f>
        <v>1.2070000000000001</v>
      </c>
      <c r="N285" s="190">
        <v>0</v>
      </c>
      <c r="O285" s="190">
        <f t="shared" ref="O285:O298" si="183">G285*N285/100</f>
        <v>0</v>
      </c>
      <c r="P285" s="190">
        <f t="shared" ref="P285:P298" si="184">H285*N285/100</f>
        <v>0</v>
      </c>
      <c r="Q285" s="190">
        <f t="shared" ref="Q285:Q298" si="185">I285*N285/100</f>
        <v>0</v>
      </c>
      <c r="R285" s="190">
        <v>10.8</v>
      </c>
      <c r="S285" s="190">
        <f t="shared" ref="S285:S298" si="186">G285*R285/100</f>
        <v>3.9960000000000004</v>
      </c>
      <c r="T285" s="190">
        <f t="shared" ref="T285:T298" si="187">H285*R285/100</f>
        <v>7.668000000000001</v>
      </c>
      <c r="U285" s="190">
        <f t="shared" ref="U285:U298" si="188">I285*R285/100</f>
        <v>7.668000000000001</v>
      </c>
      <c r="V285" s="190">
        <v>48</v>
      </c>
      <c r="W285" s="190">
        <f t="shared" ref="W285:W298" si="189">G285*V285/100</f>
        <v>17.760000000000002</v>
      </c>
      <c r="X285" s="190">
        <f t="shared" ref="X285:X298" si="190">H285*V285/100</f>
        <v>34.08</v>
      </c>
      <c r="Y285" s="190">
        <f t="shared" ref="Y285:Y298" si="191">I285*V285/100</f>
        <v>34.08</v>
      </c>
    </row>
    <row r="286" spans="2:25" ht="15.75" x14ac:dyDescent="0.25">
      <c r="B286" s="220"/>
      <c r="C286" s="219"/>
      <c r="D286" s="219"/>
      <c r="E286" s="219"/>
      <c r="F286" s="3" t="s">
        <v>83</v>
      </c>
      <c r="G286" s="4">
        <v>12</v>
      </c>
      <c r="H286" s="4">
        <v>20</v>
      </c>
      <c r="I286" s="94">
        <v>20</v>
      </c>
      <c r="J286" s="190">
        <v>0.4</v>
      </c>
      <c r="K286" s="190">
        <f t="shared" si="180"/>
        <v>4.8000000000000008E-2</v>
      </c>
      <c r="L286" s="190">
        <f t="shared" si="181"/>
        <v>0.08</v>
      </c>
      <c r="M286" s="190">
        <f t="shared" si="182"/>
        <v>0.08</v>
      </c>
      <c r="N286" s="190">
        <v>0</v>
      </c>
      <c r="O286" s="190">
        <f t="shared" si="183"/>
        <v>0</v>
      </c>
      <c r="P286" s="190">
        <f t="shared" si="184"/>
        <v>0</v>
      </c>
      <c r="Q286" s="190">
        <f t="shared" si="185"/>
        <v>0</v>
      </c>
      <c r="R286" s="190">
        <v>11.3</v>
      </c>
      <c r="S286" s="190">
        <f t="shared" si="186"/>
        <v>1.3560000000000003</v>
      </c>
      <c r="T286" s="190">
        <f t="shared" si="187"/>
        <v>2.2599999999999998</v>
      </c>
      <c r="U286" s="190">
        <f t="shared" si="188"/>
        <v>2.2599999999999998</v>
      </c>
      <c r="V286" s="190">
        <v>46</v>
      </c>
      <c r="W286" s="190">
        <f t="shared" si="189"/>
        <v>5.52</v>
      </c>
      <c r="X286" s="190">
        <f t="shared" si="190"/>
        <v>9.1999999999999993</v>
      </c>
      <c r="Y286" s="190">
        <f t="shared" si="191"/>
        <v>9.1999999999999993</v>
      </c>
    </row>
    <row r="287" spans="2:25" ht="15.75" x14ac:dyDescent="0.25">
      <c r="B287" s="220"/>
      <c r="C287" s="219"/>
      <c r="D287" s="219"/>
      <c r="E287" s="219"/>
      <c r="F287" s="3" t="s">
        <v>13</v>
      </c>
      <c r="G287" s="193">
        <v>6</v>
      </c>
      <c r="H287" s="193">
        <v>7</v>
      </c>
      <c r="I287" s="80">
        <v>7</v>
      </c>
      <c r="J287" s="190">
        <v>0</v>
      </c>
      <c r="K287" s="190">
        <f t="shared" si="180"/>
        <v>0</v>
      </c>
      <c r="L287" s="190">
        <f t="shared" si="181"/>
        <v>0</v>
      </c>
      <c r="M287" s="190">
        <f t="shared" si="182"/>
        <v>0</v>
      </c>
      <c r="N287" s="190">
        <v>99.9</v>
      </c>
      <c r="O287" s="190">
        <f t="shared" si="183"/>
        <v>5.9940000000000007</v>
      </c>
      <c r="P287" s="190">
        <f t="shared" si="184"/>
        <v>6.9930000000000003</v>
      </c>
      <c r="Q287" s="190">
        <f t="shared" si="185"/>
        <v>6.9930000000000003</v>
      </c>
      <c r="R287" s="190">
        <v>0</v>
      </c>
      <c r="S287" s="190">
        <f t="shared" si="186"/>
        <v>0</v>
      </c>
      <c r="T287" s="190">
        <f t="shared" si="187"/>
        <v>0</v>
      </c>
      <c r="U287" s="190">
        <f t="shared" si="188"/>
        <v>0</v>
      </c>
      <c r="V287" s="190">
        <v>899</v>
      </c>
      <c r="W287" s="190">
        <f t="shared" si="189"/>
        <v>53.94</v>
      </c>
      <c r="X287" s="190">
        <f t="shared" si="190"/>
        <v>62.93</v>
      </c>
      <c r="Y287" s="190">
        <f t="shared" si="191"/>
        <v>62.93</v>
      </c>
    </row>
    <row r="288" spans="2:25" ht="15.75" x14ac:dyDescent="0.25">
      <c r="B288" s="227" t="s">
        <v>139</v>
      </c>
      <c r="C288" s="222">
        <v>200</v>
      </c>
      <c r="D288" s="222">
        <v>200</v>
      </c>
      <c r="E288" s="222">
        <v>250</v>
      </c>
      <c r="F288" s="3" t="s">
        <v>137</v>
      </c>
      <c r="G288" s="78">
        <v>38</v>
      </c>
      <c r="H288" s="78">
        <v>38</v>
      </c>
      <c r="I288" s="78">
        <v>47</v>
      </c>
      <c r="J288" s="190">
        <v>22.5</v>
      </c>
      <c r="K288" s="190">
        <f t="shared" si="180"/>
        <v>8.5500000000000007</v>
      </c>
      <c r="L288" s="190">
        <f t="shared" si="181"/>
        <v>8.5500000000000007</v>
      </c>
      <c r="M288" s="190">
        <f t="shared" si="182"/>
        <v>10.574999999999999</v>
      </c>
      <c r="N288" s="190">
        <v>12.5</v>
      </c>
      <c r="O288" s="190">
        <f t="shared" si="183"/>
        <v>4.75</v>
      </c>
      <c r="P288" s="190">
        <f t="shared" si="184"/>
        <v>4.75</v>
      </c>
      <c r="Q288" s="190">
        <f t="shared" si="185"/>
        <v>5.875</v>
      </c>
      <c r="R288" s="190">
        <v>0</v>
      </c>
      <c r="S288" s="190">
        <f t="shared" si="186"/>
        <v>0</v>
      </c>
      <c r="T288" s="190">
        <f t="shared" si="187"/>
        <v>0</v>
      </c>
      <c r="U288" s="190">
        <f t="shared" si="188"/>
        <v>0</v>
      </c>
      <c r="V288" s="190">
        <v>202</v>
      </c>
      <c r="W288" s="190">
        <f t="shared" si="189"/>
        <v>76.760000000000005</v>
      </c>
      <c r="X288" s="190">
        <f t="shared" si="190"/>
        <v>76.760000000000005</v>
      </c>
      <c r="Y288" s="190">
        <f t="shared" si="191"/>
        <v>94.94</v>
      </c>
    </row>
    <row r="289" spans="2:25" ht="15.75" x14ac:dyDescent="0.25">
      <c r="B289" s="228"/>
      <c r="C289" s="209"/>
      <c r="D289" s="209"/>
      <c r="E289" s="209"/>
      <c r="F289" s="3" t="s">
        <v>105</v>
      </c>
      <c r="G289" s="78">
        <v>5</v>
      </c>
      <c r="H289" s="78">
        <v>5</v>
      </c>
      <c r="I289" s="78">
        <v>6</v>
      </c>
      <c r="J289" s="190">
        <v>12</v>
      </c>
      <c r="K289" s="190">
        <f t="shared" si="180"/>
        <v>0.6</v>
      </c>
      <c r="L289" s="190">
        <f t="shared" si="181"/>
        <v>0.6</v>
      </c>
      <c r="M289" s="190">
        <f t="shared" si="182"/>
        <v>0.72</v>
      </c>
      <c r="N289" s="190">
        <v>2.9</v>
      </c>
      <c r="O289" s="190">
        <f t="shared" si="183"/>
        <v>0.14499999999999999</v>
      </c>
      <c r="P289" s="190">
        <f t="shared" si="184"/>
        <v>0.14499999999999999</v>
      </c>
      <c r="Q289" s="190">
        <f t="shared" si="185"/>
        <v>0.17399999999999999</v>
      </c>
      <c r="R289" s="190">
        <v>69.3</v>
      </c>
      <c r="S289" s="190">
        <f t="shared" si="186"/>
        <v>3.4649999999999999</v>
      </c>
      <c r="T289" s="190">
        <f t="shared" si="187"/>
        <v>3.4649999999999999</v>
      </c>
      <c r="U289" s="190">
        <f t="shared" si="188"/>
        <v>4.1579999999999995</v>
      </c>
      <c r="V289" s="190">
        <v>334</v>
      </c>
      <c r="W289" s="190">
        <f t="shared" si="189"/>
        <v>16.7</v>
      </c>
      <c r="X289" s="190">
        <f t="shared" si="190"/>
        <v>16.7</v>
      </c>
      <c r="Y289" s="190">
        <f t="shared" si="191"/>
        <v>20.04</v>
      </c>
    </row>
    <row r="290" spans="2:25" ht="15.75" x14ac:dyDescent="0.25">
      <c r="B290" s="228"/>
      <c r="C290" s="209"/>
      <c r="D290" s="209"/>
      <c r="E290" s="209"/>
      <c r="F290" s="3" t="s">
        <v>11</v>
      </c>
      <c r="G290" s="193">
        <v>15</v>
      </c>
      <c r="H290" s="193">
        <v>15</v>
      </c>
      <c r="I290" s="193">
        <v>18</v>
      </c>
      <c r="J290" s="190">
        <v>1.7</v>
      </c>
      <c r="K290" s="190">
        <f t="shared" si="180"/>
        <v>0.255</v>
      </c>
      <c r="L290" s="190">
        <f t="shared" si="181"/>
        <v>0.255</v>
      </c>
      <c r="M290" s="190">
        <f t="shared" si="182"/>
        <v>0.30599999999999999</v>
      </c>
      <c r="N290" s="190">
        <v>0</v>
      </c>
      <c r="O290" s="190">
        <f t="shared" si="183"/>
        <v>0</v>
      </c>
      <c r="P290" s="190">
        <f t="shared" si="184"/>
        <v>0</v>
      </c>
      <c r="Q290" s="190">
        <f t="shared" si="185"/>
        <v>0</v>
      </c>
      <c r="R290" s="190">
        <v>9.5</v>
      </c>
      <c r="S290" s="190">
        <f t="shared" si="186"/>
        <v>1.425</v>
      </c>
      <c r="T290" s="190">
        <f t="shared" si="187"/>
        <v>1.425</v>
      </c>
      <c r="U290" s="190">
        <f t="shared" si="188"/>
        <v>1.71</v>
      </c>
      <c r="V290" s="190">
        <v>43</v>
      </c>
      <c r="W290" s="190">
        <f t="shared" si="189"/>
        <v>6.45</v>
      </c>
      <c r="X290" s="190">
        <f t="shared" si="190"/>
        <v>6.45</v>
      </c>
      <c r="Y290" s="190">
        <f t="shared" si="191"/>
        <v>7.74</v>
      </c>
    </row>
    <row r="291" spans="2:25" ht="15.75" x14ac:dyDescent="0.25">
      <c r="B291" s="228"/>
      <c r="C291" s="209"/>
      <c r="D291" s="209"/>
      <c r="E291" s="209"/>
      <c r="F291" s="3" t="s">
        <v>17</v>
      </c>
      <c r="G291" s="102">
        <v>36</v>
      </c>
      <c r="H291" s="102">
        <v>36</v>
      </c>
      <c r="I291" s="102">
        <v>45</v>
      </c>
      <c r="J291" s="190">
        <v>2</v>
      </c>
      <c r="K291" s="190">
        <f t="shared" si="180"/>
        <v>0.72</v>
      </c>
      <c r="L291" s="190">
        <f t="shared" si="181"/>
        <v>0.72</v>
      </c>
      <c r="M291" s="190">
        <f t="shared" si="182"/>
        <v>0.9</v>
      </c>
      <c r="N291" s="190">
        <v>0.1</v>
      </c>
      <c r="O291" s="190">
        <f t="shared" si="183"/>
        <v>3.6000000000000004E-2</v>
      </c>
      <c r="P291" s="190">
        <f t="shared" si="184"/>
        <v>3.6000000000000004E-2</v>
      </c>
      <c r="Q291" s="190">
        <f t="shared" si="185"/>
        <v>4.4999999999999998E-2</v>
      </c>
      <c r="R291" s="190">
        <v>19.7</v>
      </c>
      <c r="S291" s="190">
        <f t="shared" si="186"/>
        <v>7.0919999999999996</v>
      </c>
      <c r="T291" s="190">
        <f t="shared" si="187"/>
        <v>7.0919999999999996</v>
      </c>
      <c r="U291" s="190">
        <f t="shared" si="188"/>
        <v>8.8650000000000002</v>
      </c>
      <c r="V291" s="190">
        <v>83</v>
      </c>
      <c r="W291" s="190">
        <f t="shared" si="189"/>
        <v>29.88</v>
      </c>
      <c r="X291" s="190">
        <f t="shared" si="190"/>
        <v>29.88</v>
      </c>
      <c r="Y291" s="190">
        <f t="shared" si="191"/>
        <v>37.35</v>
      </c>
    </row>
    <row r="292" spans="2:25" ht="15.75" x14ac:dyDescent="0.25">
      <c r="B292" s="229"/>
      <c r="C292" s="210"/>
      <c r="D292" s="210"/>
      <c r="E292" s="210"/>
      <c r="F292" s="3" t="s">
        <v>10</v>
      </c>
      <c r="G292" s="193">
        <v>1</v>
      </c>
      <c r="H292" s="193">
        <v>1</v>
      </c>
      <c r="I292" s="193">
        <v>1</v>
      </c>
      <c r="J292" s="190">
        <v>0</v>
      </c>
      <c r="K292" s="190">
        <f t="shared" si="180"/>
        <v>0</v>
      </c>
      <c r="L292" s="190">
        <f t="shared" si="181"/>
        <v>0</v>
      </c>
      <c r="M292" s="190">
        <f t="shared" si="182"/>
        <v>0</v>
      </c>
      <c r="N292" s="190">
        <v>0</v>
      </c>
      <c r="O292" s="190">
        <f t="shared" si="183"/>
        <v>0</v>
      </c>
      <c r="P292" s="190">
        <f t="shared" si="184"/>
        <v>0</v>
      </c>
      <c r="Q292" s="190">
        <f t="shared" si="185"/>
        <v>0</v>
      </c>
      <c r="R292" s="190">
        <v>0</v>
      </c>
      <c r="S292" s="190">
        <f t="shared" si="186"/>
        <v>0</v>
      </c>
      <c r="T292" s="190">
        <f t="shared" si="187"/>
        <v>0</v>
      </c>
      <c r="U292" s="190">
        <f t="shared" si="188"/>
        <v>0</v>
      </c>
      <c r="V292" s="190">
        <v>0</v>
      </c>
      <c r="W292" s="190">
        <f t="shared" si="189"/>
        <v>0</v>
      </c>
      <c r="X292" s="190">
        <f t="shared" si="190"/>
        <v>0</v>
      </c>
      <c r="Y292" s="190">
        <f t="shared" si="191"/>
        <v>0</v>
      </c>
    </row>
    <row r="293" spans="2:25" ht="15.75" x14ac:dyDescent="0.25">
      <c r="B293" s="192" t="s">
        <v>23</v>
      </c>
      <c r="C293" s="193">
        <v>20</v>
      </c>
      <c r="D293" s="193">
        <v>20</v>
      </c>
      <c r="E293" s="193">
        <v>20</v>
      </c>
      <c r="F293" s="3" t="s">
        <v>106</v>
      </c>
      <c r="G293" s="102">
        <v>20</v>
      </c>
      <c r="H293" s="102">
        <v>20</v>
      </c>
      <c r="I293" s="103">
        <v>20</v>
      </c>
      <c r="J293" s="190">
        <v>23.5</v>
      </c>
      <c r="K293" s="190">
        <f t="shared" si="180"/>
        <v>4.7</v>
      </c>
      <c r="L293" s="190">
        <f t="shared" si="181"/>
        <v>4.7</v>
      </c>
      <c r="M293" s="190">
        <f t="shared" si="182"/>
        <v>4.7</v>
      </c>
      <c r="N293" s="190">
        <v>30.9</v>
      </c>
      <c r="O293" s="190">
        <f t="shared" si="183"/>
        <v>6.18</v>
      </c>
      <c r="P293" s="190">
        <f t="shared" si="184"/>
        <v>6.18</v>
      </c>
      <c r="Q293" s="190">
        <f t="shared" si="185"/>
        <v>6.18</v>
      </c>
      <c r="R293" s="190">
        <v>0</v>
      </c>
      <c r="S293" s="190">
        <f t="shared" si="186"/>
        <v>0</v>
      </c>
      <c r="T293" s="190">
        <f t="shared" si="187"/>
        <v>0</v>
      </c>
      <c r="U293" s="190">
        <f t="shared" si="188"/>
        <v>0</v>
      </c>
      <c r="V293" s="190">
        <v>380</v>
      </c>
      <c r="W293" s="190">
        <f t="shared" si="189"/>
        <v>76</v>
      </c>
      <c r="X293" s="190">
        <f t="shared" si="190"/>
        <v>76</v>
      </c>
      <c r="Y293" s="190">
        <f t="shared" si="191"/>
        <v>76</v>
      </c>
    </row>
    <row r="294" spans="2:25" ht="15.75" x14ac:dyDescent="0.25">
      <c r="B294" s="192" t="s">
        <v>12</v>
      </c>
      <c r="C294" s="193">
        <v>20</v>
      </c>
      <c r="D294" s="193">
        <v>20</v>
      </c>
      <c r="E294" s="193">
        <v>20</v>
      </c>
      <c r="F294" s="3" t="s">
        <v>12</v>
      </c>
      <c r="G294" s="193">
        <v>20</v>
      </c>
      <c r="H294" s="193">
        <v>20</v>
      </c>
      <c r="I294" s="193">
        <v>20</v>
      </c>
      <c r="J294" s="190">
        <v>1.3</v>
      </c>
      <c r="K294" s="190">
        <f t="shared" si="180"/>
        <v>0.26</v>
      </c>
      <c r="L294" s="190">
        <f t="shared" si="181"/>
        <v>0.26</v>
      </c>
      <c r="M294" s="190">
        <f t="shared" si="182"/>
        <v>0.26</v>
      </c>
      <c r="N294" s="190">
        <v>72.5</v>
      </c>
      <c r="O294" s="190">
        <f t="shared" si="183"/>
        <v>14.5</v>
      </c>
      <c r="P294" s="190">
        <f t="shared" si="184"/>
        <v>14.5</v>
      </c>
      <c r="Q294" s="190">
        <f t="shared" si="185"/>
        <v>14.5</v>
      </c>
      <c r="R294" s="190">
        <v>0.9</v>
      </c>
      <c r="S294" s="190">
        <f t="shared" si="186"/>
        <v>0.18</v>
      </c>
      <c r="T294" s="190">
        <f t="shared" si="187"/>
        <v>0.18</v>
      </c>
      <c r="U294" s="190">
        <f t="shared" si="188"/>
        <v>0.18</v>
      </c>
      <c r="V294" s="190">
        <v>661</v>
      </c>
      <c r="W294" s="190">
        <f t="shared" si="189"/>
        <v>132.19999999999999</v>
      </c>
      <c r="X294" s="190">
        <f t="shared" si="190"/>
        <v>132.19999999999999</v>
      </c>
      <c r="Y294" s="190">
        <f t="shared" si="191"/>
        <v>132.19999999999999</v>
      </c>
    </row>
    <row r="295" spans="2:25" ht="15.75" customHeight="1" x14ac:dyDescent="0.25">
      <c r="B295" s="227" t="s">
        <v>39</v>
      </c>
      <c r="C295" s="222">
        <v>200</v>
      </c>
      <c r="D295" s="222">
        <v>200</v>
      </c>
      <c r="E295" s="222">
        <v>200</v>
      </c>
      <c r="F295" s="3" t="s">
        <v>110</v>
      </c>
      <c r="G295" s="4">
        <v>20</v>
      </c>
      <c r="H295" s="112">
        <v>20</v>
      </c>
      <c r="I295" s="113">
        <v>20</v>
      </c>
      <c r="J295" s="190">
        <v>2.2999999999999998</v>
      </c>
      <c r="K295" s="190">
        <f t="shared" si="180"/>
        <v>0.46</v>
      </c>
      <c r="L295" s="190">
        <f t="shared" si="181"/>
        <v>0.46</v>
      </c>
      <c r="M295" s="190">
        <f t="shared" si="182"/>
        <v>0.46</v>
      </c>
      <c r="N295" s="190">
        <v>0</v>
      </c>
      <c r="O295" s="190">
        <f t="shared" si="183"/>
        <v>0</v>
      </c>
      <c r="P295" s="190">
        <f t="shared" si="184"/>
        <v>0</v>
      </c>
      <c r="Q295" s="190">
        <f t="shared" si="185"/>
        <v>0</v>
      </c>
      <c r="R295" s="190">
        <v>59</v>
      </c>
      <c r="S295" s="190">
        <f t="shared" si="186"/>
        <v>11.8</v>
      </c>
      <c r="T295" s="190">
        <f t="shared" si="187"/>
        <v>11.8</v>
      </c>
      <c r="U295" s="190">
        <f t="shared" si="188"/>
        <v>11.8</v>
      </c>
      <c r="V295" s="190">
        <v>245</v>
      </c>
      <c r="W295" s="190">
        <f t="shared" si="189"/>
        <v>49</v>
      </c>
      <c r="X295" s="190">
        <f t="shared" si="190"/>
        <v>49</v>
      </c>
      <c r="Y295" s="190">
        <f t="shared" si="191"/>
        <v>49</v>
      </c>
    </row>
    <row r="296" spans="2:25" ht="15" customHeight="1" x14ac:dyDescent="0.25">
      <c r="B296" s="228"/>
      <c r="C296" s="209"/>
      <c r="D296" s="209"/>
      <c r="E296" s="209"/>
      <c r="F296" s="16" t="s">
        <v>19</v>
      </c>
      <c r="G296" s="193">
        <v>20</v>
      </c>
      <c r="H296" s="102">
        <v>20</v>
      </c>
      <c r="I296" s="103">
        <v>20</v>
      </c>
      <c r="J296" s="190">
        <v>0</v>
      </c>
      <c r="K296" s="190">
        <f t="shared" si="180"/>
        <v>0</v>
      </c>
      <c r="L296" s="190">
        <f t="shared" si="181"/>
        <v>0</v>
      </c>
      <c r="M296" s="190">
        <f t="shared" si="182"/>
        <v>0</v>
      </c>
      <c r="N296" s="190">
        <v>0</v>
      </c>
      <c r="O296" s="190">
        <f t="shared" si="183"/>
        <v>0</v>
      </c>
      <c r="P296" s="190">
        <f t="shared" si="184"/>
        <v>0</v>
      </c>
      <c r="Q296" s="190">
        <f t="shared" si="185"/>
        <v>0</v>
      </c>
      <c r="R296" s="190">
        <v>99.8</v>
      </c>
      <c r="S296" s="190">
        <f t="shared" si="186"/>
        <v>19.96</v>
      </c>
      <c r="T296" s="190">
        <f t="shared" si="187"/>
        <v>19.96</v>
      </c>
      <c r="U296" s="190">
        <f t="shared" si="188"/>
        <v>19.96</v>
      </c>
      <c r="V296" s="190">
        <v>374</v>
      </c>
      <c r="W296" s="190">
        <f t="shared" si="189"/>
        <v>74.8</v>
      </c>
      <c r="X296" s="190">
        <f t="shared" si="190"/>
        <v>74.8</v>
      </c>
      <c r="Y296" s="190">
        <f t="shared" si="191"/>
        <v>74.8</v>
      </c>
    </row>
    <row r="297" spans="2:25" ht="14.25" customHeight="1" thickBot="1" x14ac:dyDescent="0.3">
      <c r="B297" s="229"/>
      <c r="C297" s="210"/>
      <c r="D297" s="210"/>
      <c r="E297" s="210"/>
      <c r="F297" s="71" t="s">
        <v>20</v>
      </c>
      <c r="G297" s="194">
        <v>1</v>
      </c>
      <c r="H297" s="104">
        <v>1</v>
      </c>
      <c r="I297" s="105">
        <v>1</v>
      </c>
      <c r="J297" s="190">
        <v>0.5</v>
      </c>
      <c r="K297" s="190">
        <f t="shared" si="180"/>
        <v>5.0000000000000001E-3</v>
      </c>
      <c r="L297" s="190">
        <f t="shared" si="181"/>
        <v>5.0000000000000001E-3</v>
      </c>
      <c r="M297" s="190">
        <f t="shared" si="182"/>
        <v>5.0000000000000001E-3</v>
      </c>
      <c r="N297" s="190">
        <v>0.3</v>
      </c>
      <c r="O297" s="190">
        <f t="shared" si="183"/>
        <v>3.0000000000000001E-3</v>
      </c>
      <c r="P297" s="190">
        <f t="shared" si="184"/>
        <v>3.0000000000000001E-3</v>
      </c>
      <c r="Q297" s="190">
        <f t="shared" si="185"/>
        <v>3.0000000000000001E-3</v>
      </c>
      <c r="R297" s="190">
        <v>6.5</v>
      </c>
      <c r="S297" s="190">
        <f t="shared" si="186"/>
        <v>6.5000000000000002E-2</v>
      </c>
      <c r="T297" s="190">
        <f t="shared" si="187"/>
        <v>6.5000000000000002E-2</v>
      </c>
      <c r="U297" s="190">
        <f t="shared" si="188"/>
        <v>6.5000000000000002E-2</v>
      </c>
      <c r="V297" s="190">
        <v>22</v>
      </c>
      <c r="W297" s="190">
        <f t="shared" si="189"/>
        <v>0.22</v>
      </c>
      <c r="X297" s="190">
        <f t="shared" si="190"/>
        <v>0.22</v>
      </c>
      <c r="Y297" s="190">
        <f t="shared" si="191"/>
        <v>0.22</v>
      </c>
    </row>
    <row r="298" spans="2:25" ht="32.25" thickBot="1" x14ac:dyDescent="0.3">
      <c r="B298" s="12" t="s">
        <v>14</v>
      </c>
      <c r="C298" s="193">
        <v>20</v>
      </c>
      <c r="D298" s="193">
        <v>35</v>
      </c>
      <c r="E298" s="193">
        <v>40</v>
      </c>
      <c r="F298" s="31" t="s">
        <v>14</v>
      </c>
      <c r="G298" s="106">
        <v>20</v>
      </c>
      <c r="H298" s="106">
        <v>35</v>
      </c>
      <c r="I298" s="107">
        <v>40</v>
      </c>
      <c r="J298" s="190">
        <v>6.5</v>
      </c>
      <c r="K298" s="187">
        <f t="shared" si="180"/>
        <v>1.3</v>
      </c>
      <c r="L298" s="187">
        <f t="shared" si="181"/>
        <v>2.2749999999999999</v>
      </c>
      <c r="M298" s="187">
        <f t="shared" si="182"/>
        <v>2.6</v>
      </c>
      <c r="N298" s="187">
        <v>1</v>
      </c>
      <c r="O298" s="187">
        <f t="shared" si="183"/>
        <v>0.2</v>
      </c>
      <c r="P298" s="187">
        <f t="shared" si="184"/>
        <v>0.35</v>
      </c>
      <c r="Q298" s="187">
        <f t="shared" si="185"/>
        <v>0.4</v>
      </c>
      <c r="R298" s="187">
        <v>40.1</v>
      </c>
      <c r="S298" s="187">
        <f t="shared" si="186"/>
        <v>8.02</v>
      </c>
      <c r="T298" s="187">
        <f t="shared" si="187"/>
        <v>14.035</v>
      </c>
      <c r="U298" s="187">
        <f t="shared" si="188"/>
        <v>16.04</v>
      </c>
      <c r="V298" s="187">
        <v>190</v>
      </c>
      <c r="W298" s="187">
        <f t="shared" si="189"/>
        <v>38</v>
      </c>
      <c r="X298" s="187">
        <f t="shared" si="190"/>
        <v>66.5</v>
      </c>
      <c r="Y298" s="187">
        <f t="shared" si="191"/>
        <v>76</v>
      </c>
    </row>
    <row r="299" spans="2:25" ht="18.75" x14ac:dyDescent="0.3">
      <c r="B299" s="26"/>
      <c r="C299" s="26"/>
      <c r="D299" s="26"/>
      <c r="E299" s="26"/>
      <c r="F299" s="26"/>
      <c r="G299" s="26"/>
      <c r="H299" s="26"/>
      <c r="I299" s="26"/>
      <c r="J299" s="114"/>
      <c r="K299" s="118">
        <f>SUM(K285:K298)</f>
        <v>17.527000000000001</v>
      </c>
      <c r="L299" s="118">
        <f>SUM(L285:L298)</f>
        <v>19.112000000000002</v>
      </c>
      <c r="M299" s="118">
        <f>SUM(M285:M298)</f>
        <v>21.813000000000002</v>
      </c>
      <c r="N299" s="118"/>
      <c r="O299" s="118">
        <f>SUM(O285:O298)</f>
        <v>31.807999999999996</v>
      </c>
      <c r="P299" s="118">
        <f>SUM(P285:P298)</f>
        <v>32.957000000000001</v>
      </c>
      <c r="Q299" s="118">
        <f>SUM(Q285:Q298)</f>
        <v>34.169999999999995</v>
      </c>
      <c r="R299" s="118"/>
      <c r="S299" s="118">
        <f>SUM(S285:S298)</f>
        <v>57.358999999999995</v>
      </c>
      <c r="T299" s="118">
        <f>SUM(T285:T298)</f>
        <v>67.95</v>
      </c>
      <c r="U299" s="118">
        <f>SUM(U285:U298)</f>
        <v>72.706000000000003</v>
      </c>
      <c r="V299" s="118"/>
      <c r="W299" s="118">
        <f>SUM(W285:W298)</f>
        <v>577.23</v>
      </c>
      <c r="X299" s="118">
        <f>SUM(X285:X298)</f>
        <v>634.72</v>
      </c>
      <c r="Y299" s="118">
        <f>SUM(Y285:Y298)</f>
        <v>674.5</v>
      </c>
    </row>
    <row r="300" spans="2:25" ht="15.75" x14ac:dyDescent="0.25">
      <c r="B300" s="26" t="s">
        <v>42</v>
      </c>
      <c r="C300" s="26"/>
      <c r="D300" s="26"/>
      <c r="E300" s="26"/>
      <c r="F300" s="26"/>
      <c r="G300" s="26"/>
      <c r="H300" s="26"/>
      <c r="I300" s="26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22"/>
    </row>
    <row r="301" spans="2:25" ht="15.75" thickBot="1" x14ac:dyDescent="0.3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2:25" ht="31.5" x14ac:dyDescent="0.25">
      <c r="B302" s="224" t="s">
        <v>61</v>
      </c>
      <c r="C302" s="254" t="s">
        <v>98</v>
      </c>
      <c r="D302" s="254" t="s">
        <v>99</v>
      </c>
      <c r="E302" s="257" t="s">
        <v>100</v>
      </c>
      <c r="F302" s="50" t="s">
        <v>62</v>
      </c>
      <c r="G302" s="100">
        <v>38</v>
      </c>
      <c r="H302" s="100">
        <v>57</v>
      </c>
      <c r="I302" s="101">
        <v>76</v>
      </c>
      <c r="J302" s="190">
        <v>67.7</v>
      </c>
      <c r="K302" s="190">
        <f t="shared" ref="K302:K314" si="192">G302*J302/100</f>
        <v>25.725999999999999</v>
      </c>
      <c r="L302" s="190">
        <f t="shared" ref="L302:L314" si="193">H302*J302/100</f>
        <v>38.588999999999999</v>
      </c>
      <c r="M302" s="190">
        <f t="shared" ref="M302:M314" si="194">I302*J302/100</f>
        <v>51.451999999999998</v>
      </c>
      <c r="N302" s="190">
        <v>18.899999999999999</v>
      </c>
      <c r="O302" s="190">
        <f t="shared" ref="O302:O314" si="195">G302*N302/100</f>
        <v>7.1819999999999995</v>
      </c>
      <c r="P302" s="190">
        <f t="shared" ref="P302:P314" si="196">H302*N302/100</f>
        <v>10.773</v>
      </c>
      <c r="Q302" s="190">
        <f t="shared" ref="Q302:Q314" si="197">I302*N302/100</f>
        <v>14.363999999999999</v>
      </c>
      <c r="R302" s="190">
        <v>12.4</v>
      </c>
      <c r="S302" s="190">
        <f t="shared" ref="S302:S314" si="198">G302*R302/100</f>
        <v>4.7119999999999997</v>
      </c>
      <c r="T302" s="190">
        <f t="shared" ref="T302:T314" si="199">H302*R302/100</f>
        <v>7.0680000000000005</v>
      </c>
      <c r="U302" s="190">
        <f t="shared" ref="U302:U314" si="200">I302*R302/100</f>
        <v>9.4239999999999995</v>
      </c>
      <c r="V302" s="190">
        <v>187</v>
      </c>
      <c r="W302" s="190">
        <f t="shared" ref="W302:W314" si="201">G302*V302/100</f>
        <v>71.06</v>
      </c>
      <c r="X302" s="190">
        <f>(H302*V302)/100</f>
        <v>106.59</v>
      </c>
      <c r="Y302" s="190">
        <f>(I302*V302)/100</f>
        <v>142.12</v>
      </c>
    </row>
    <row r="303" spans="2:25" ht="15.75" x14ac:dyDescent="0.25">
      <c r="B303" s="225"/>
      <c r="C303" s="255"/>
      <c r="D303" s="255"/>
      <c r="E303" s="258"/>
      <c r="F303" s="51" t="s">
        <v>60</v>
      </c>
      <c r="G303" s="102">
        <v>5</v>
      </c>
      <c r="H303" s="102">
        <v>8</v>
      </c>
      <c r="I303" s="103">
        <v>10</v>
      </c>
      <c r="J303" s="190">
        <v>7</v>
      </c>
      <c r="K303" s="190">
        <f t="shared" si="192"/>
        <v>0.35</v>
      </c>
      <c r="L303" s="190">
        <f t="shared" si="193"/>
        <v>0.56000000000000005</v>
      </c>
      <c r="M303" s="190">
        <f t="shared" si="194"/>
        <v>0.7</v>
      </c>
      <c r="N303" s="190">
        <v>0.6</v>
      </c>
      <c r="O303" s="190">
        <f t="shared" si="195"/>
        <v>0.03</v>
      </c>
      <c r="P303" s="190">
        <f t="shared" si="196"/>
        <v>4.8000000000000001E-2</v>
      </c>
      <c r="Q303" s="190">
        <f t="shared" si="197"/>
        <v>0.06</v>
      </c>
      <c r="R303" s="190">
        <v>77.3</v>
      </c>
      <c r="S303" s="190">
        <f t="shared" si="198"/>
        <v>3.8650000000000002</v>
      </c>
      <c r="T303" s="190">
        <f t="shared" si="199"/>
        <v>6.1840000000000002</v>
      </c>
      <c r="U303" s="190">
        <f t="shared" si="200"/>
        <v>7.73</v>
      </c>
      <c r="V303" s="190">
        <v>323</v>
      </c>
      <c r="W303" s="190">
        <f t="shared" si="201"/>
        <v>16.149999999999999</v>
      </c>
      <c r="X303" s="190">
        <f t="shared" ref="X303:X314" si="202">H303*V303/100</f>
        <v>25.84</v>
      </c>
      <c r="Y303" s="190">
        <f t="shared" ref="Y303:Y314" si="203">I303*V303/100</f>
        <v>32.299999999999997</v>
      </c>
    </row>
    <row r="304" spans="2:25" ht="15.75" x14ac:dyDescent="0.25">
      <c r="B304" s="225"/>
      <c r="C304" s="255"/>
      <c r="D304" s="255"/>
      <c r="E304" s="258"/>
      <c r="F304" s="51" t="s">
        <v>11</v>
      </c>
      <c r="G304" s="102">
        <v>18</v>
      </c>
      <c r="H304" s="102">
        <v>27</v>
      </c>
      <c r="I304" s="103">
        <v>36</v>
      </c>
      <c r="J304" s="190">
        <v>1.7</v>
      </c>
      <c r="K304" s="190">
        <f t="shared" si="192"/>
        <v>0.30599999999999999</v>
      </c>
      <c r="L304" s="190">
        <f t="shared" si="193"/>
        <v>0.45899999999999996</v>
      </c>
      <c r="M304" s="190">
        <f t="shared" si="194"/>
        <v>0.61199999999999999</v>
      </c>
      <c r="N304" s="190">
        <v>0</v>
      </c>
      <c r="O304" s="190">
        <f t="shared" si="195"/>
        <v>0</v>
      </c>
      <c r="P304" s="190">
        <f t="shared" si="196"/>
        <v>0</v>
      </c>
      <c r="Q304" s="190">
        <f t="shared" si="197"/>
        <v>0</v>
      </c>
      <c r="R304" s="190">
        <v>9.5</v>
      </c>
      <c r="S304" s="190">
        <f t="shared" si="198"/>
        <v>1.71</v>
      </c>
      <c r="T304" s="190">
        <f t="shared" si="199"/>
        <v>2.5649999999999999</v>
      </c>
      <c r="U304" s="190">
        <f t="shared" si="200"/>
        <v>3.42</v>
      </c>
      <c r="V304" s="190">
        <v>43</v>
      </c>
      <c r="W304" s="190">
        <f t="shared" si="201"/>
        <v>7.74</v>
      </c>
      <c r="X304" s="190">
        <f t="shared" si="202"/>
        <v>11.61</v>
      </c>
      <c r="Y304" s="190">
        <f t="shared" si="203"/>
        <v>15.48</v>
      </c>
    </row>
    <row r="305" spans="2:25" ht="15.75" x14ac:dyDescent="0.25">
      <c r="B305" s="225"/>
      <c r="C305" s="255"/>
      <c r="D305" s="255"/>
      <c r="E305" s="258"/>
      <c r="F305" s="51" t="s">
        <v>13</v>
      </c>
      <c r="G305" s="193">
        <v>8</v>
      </c>
      <c r="H305" s="193">
        <v>12</v>
      </c>
      <c r="I305" s="80">
        <v>32</v>
      </c>
      <c r="J305" s="190">
        <v>0</v>
      </c>
      <c r="K305" s="190">
        <f t="shared" si="192"/>
        <v>0</v>
      </c>
      <c r="L305" s="190">
        <f t="shared" si="193"/>
        <v>0</v>
      </c>
      <c r="M305" s="190">
        <f t="shared" si="194"/>
        <v>0</v>
      </c>
      <c r="N305" s="190">
        <v>99.9</v>
      </c>
      <c r="O305" s="190">
        <f t="shared" si="195"/>
        <v>7.9920000000000009</v>
      </c>
      <c r="P305" s="190">
        <f t="shared" si="196"/>
        <v>11.988000000000001</v>
      </c>
      <c r="Q305" s="190">
        <f t="shared" si="197"/>
        <v>31.968000000000004</v>
      </c>
      <c r="R305" s="190">
        <v>0</v>
      </c>
      <c r="S305" s="190">
        <f t="shared" si="198"/>
        <v>0</v>
      </c>
      <c r="T305" s="190">
        <f t="shared" si="199"/>
        <v>0</v>
      </c>
      <c r="U305" s="190">
        <f t="shared" si="200"/>
        <v>0</v>
      </c>
      <c r="V305" s="190">
        <v>899</v>
      </c>
      <c r="W305" s="190">
        <f t="shared" si="201"/>
        <v>71.92</v>
      </c>
      <c r="X305" s="190">
        <f t="shared" si="202"/>
        <v>107.88</v>
      </c>
      <c r="Y305" s="190">
        <f t="shared" si="203"/>
        <v>287.68</v>
      </c>
    </row>
    <row r="306" spans="2:25" ht="15.75" x14ac:dyDescent="0.25">
      <c r="B306" s="225"/>
      <c r="C306" s="255"/>
      <c r="D306" s="255"/>
      <c r="E306" s="258"/>
      <c r="F306" s="51" t="s">
        <v>64</v>
      </c>
      <c r="G306" s="193">
        <v>4</v>
      </c>
      <c r="H306" s="193">
        <v>6</v>
      </c>
      <c r="I306" s="80">
        <v>8</v>
      </c>
      <c r="J306" s="190">
        <v>11.1</v>
      </c>
      <c r="K306" s="190">
        <f t="shared" si="192"/>
        <v>0.44400000000000001</v>
      </c>
      <c r="L306" s="190">
        <f t="shared" si="193"/>
        <v>0.66599999999999993</v>
      </c>
      <c r="M306" s="190">
        <f t="shared" si="194"/>
        <v>0.88800000000000001</v>
      </c>
      <c r="N306" s="190">
        <v>1.5</v>
      </c>
      <c r="O306" s="190">
        <f t="shared" si="195"/>
        <v>0.06</v>
      </c>
      <c r="P306" s="190">
        <f t="shared" si="196"/>
        <v>0.09</v>
      </c>
      <c r="Q306" s="190">
        <f t="shared" si="197"/>
        <v>0.12</v>
      </c>
      <c r="R306" s="190">
        <v>67.8</v>
      </c>
      <c r="S306" s="190">
        <f t="shared" si="198"/>
        <v>2.7119999999999997</v>
      </c>
      <c r="T306" s="190">
        <f t="shared" si="199"/>
        <v>4.0679999999999996</v>
      </c>
      <c r="U306" s="190">
        <f t="shared" si="200"/>
        <v>5.4239999999999995</v>
      </c>
      <c r="V306" s="190">
        <v>329</v>
      </c>
      <c r="W306" s="190">
        <f t="shared" si="201"/>
        <v>13.16</v>
      </c>
      <c r="X306" s="190">
        <f t="shared" si="202"/>
        <v>19.739999999999998</v>
      </c>
      <c r="Y306" s="190">
        <f t="shared" si="203"/>
        <v>26.32</v>
      </c>
    </row>
    <row r="307" spans="2:25" ht="31.5" customHeight="1" x14ac:dyDescent="0.25">
      <c r="B307" s="225"/>
      <c r="C307" s="255"/>
      <c r="D307" s="255"/>
      <c r="E307" s="258"/>
      <c r="F307" s="51" t="s">
        <v>10</v>
      </c>
      <c r="G307" s="193">
        <v>1</v>
      </c>
      <c r="H307" s="193">
        <v>1</v>
      </c>
      <c r="I307" s="80">
        <v>1</v>
      </c>
      <c r="J307" s="190">
        <v>0</v>
      </c>
      <c r="K307" s="190">
        <f t="shared" si="192"/>
        <v>0</v>
      </c>
      <c r="L307" s="190">
        <f t="shared" si="193"/>
        <v>0</v>
      </c>
      <c r="M307" s="190">
        <f t="shared" si="194"/>
        <v>0</v>
      </c>
      <c r="N307" s="190">
        <v>0</v>
      </c>
      <c r="O307" s="190">
        <f t="shared" si="195"/>
        <v>0</v>
      </c>
      <c r="P307" s="190">
        <f t="shared" si="196"/>
        <v>0</v>
      </c>
      <c r="Q307" s="190">
        <f t="shared" si="197"/>
        <v>0</v>
      </c>
      <c r="R307" s="190">
        <v>0</v>
      </c>
      <c r="S307" s="190">
        <f t="shared" si="198"/>
        <v>0</v>
      </c>
      <c r="T307" s="190">
        <f t="shared" si="199"/>
        <v>0</v>
      </c>
      <c r="U307" s="190">
        <f t="shared" si="200"/>
        <v>0</v>
      </c>
      <c r="V307" s="190">
        <v>0</v>
      </c>
      <c r="W307" s="190">
        <f t="shared" si="201"/>
        <v>0</v>
      </c>
      <c r="X307" s="190">
        <f t="shared" si="202"/>
        <v>0</v>
      </c>
      <c r="Y307" s="190">
        <f t="shared" si="203"/>
        <v>0</v>
      </c>
    </row>
    <row r="308" spans="2:25" ht="15.75" x14ac:dyDescent="0.25">
      <c r="B308" s="220" t="s">
        <v>77</v>
      </c>
      <c r="C308" s="219">
        <v>100</v>
      </c>
      <c r="D308" s="219">
        <v>130</v>
      </c>
      <c r="E308" s="219">
        <v>150</v>
      </c>
      <c r="F308" s="3" t="s">
        <v>33</v>
      </c>
      <c r="G308" s="104">
        <v>5</v>
      </c>
      <c r="H308" s="104">
        <v>5</v>
      </c>
      <c r="I308" s="104">
        <v>5</v>
      </c>
      <c r="J308" s="190">
        <v>1.3</v>
      </c>
      <c r="K308" s="190">
        <f t="shared" si="192"/>
        <v>6.5000000000000002E-2</v>
      </c>
      <c r="L308" s="190">
        <f t="shared" si="193"/>
        <v>6.5000000000000002E-2</v>
      </c>
      <c r="M308" s="190">
        <f t="shared" si="194"/>
        <v>6.5000000000000002E-2</v>
      </c>
      <c r="N308" s="190">
        <v>72.5</v>
      </c>
      <c r="O308" s="190">
        <f t="shared" si="195"/>
        <v>3.625</v>
      </c>
      <c r="P308" s="190">
        <f t="shared" si="196"/>
        <v>3.625</v>
      </c>
      <c r="Q308" s="190">
        <f t="shared" si="197"/>
        <v>3.625</v>
      </c>
      <c r="R308" s="190">
        <v>0.9</v>
      </c>
      <c r="S308" s="190">
        <f t="shared" si="198"/>
        <v>4.4999999999999998E-2</v>
      </c>
      <c r="T308" s="190">
        <f t="shared" si="199"/>
        <v>4.4999999999999998E-2</v>
      </c>
      <c r="U308" s="190">
        <f t="shared" si="200"/>
        <v>4.4999999999999998E-2</v>
      </c>
      <c r="V308" s="190">
        <v>661</v>
      </c>
      <c r="W308" s="190">
        <f t="shared" si="201"/>
        <v>33.049999999999997</v>
      </c>
      <c r="X308" s="190">
        <f t="shared" si="202"/>
        <v>33.049999999999997</v>
      </c>
      <c r="Y308" s="190">
        <f t="shared" si="203"/>
        <v>33.049999999999997</v>
      </c>
    </row>
    <row r="309" spans="2:25" ht="15.75" x14ac:dyDescent="0.25">
      <c r="B309" s="220"/>
      <c r="C309" s="219"/>
      <c r="D309" s="219"/>
      <c r="E309" s="219"/>
      <c r="F309" s="3" t="s">
        <v>78</v>
      </c>
      <c r="G309" s="102">
        <v>48</v>
      </c>
      <c r="H309" s="102">
        <v>62</v>
      </c>
      <c r="I309" s="102">
        <v>71</v>
      </c>
      <c r="J309" s="190">
        <v>12.6</v>
      </c>
      <c r="K309" s="190">
        <f t="shared" si="192"/>
        <v>6.0479999999999992</v>
      </c>
      <c r="L309" s="190">
        <f t="shared" si="193"/>
        <v>7.8119999999999994</v>
      </c>
      <c r="M309" s="190">
        <f t="shared" si="194"/>
        <v>8.9459999999999997</v>
      </c>
      <c r="N309" s="190">
        <v>2.6</v>
      </c>
      <c r="O309" s="190">
        <f t="shared" si="195"/>
        <v>1.2480000000000002</v>
      </c>
      <c r="P309" s="190">
        <f t="shared" si="196"/>
        <v>1.6120000000000001</v>
      </c>
      <c r="Q309" s="190">
        <f t="shared" si="197"/>
        <v>1.8459999999999999</v>
      </c>
      <c r="R309" s="190">
        <v>68</v>
      </c>
      <c r="S309" s="190">
        <f t="shared" si="198"/>
        <v>32.64</v>
      </c>
      <c r="T309" s="190">
        <f t="shared" si="199"/>
        <v>42.16</v>
      </c>
      <c r="U309" s="190">
        <f t="shared" si="200"/>
        <v>48.28</v>
      </c>
      <c r="V309" s="190">
        <v>329</v>
      </c>
      <c r="W309" s="190">
        <f t="shared" si="201"/>
        <v>157.91999999999999</v>
      </c>
      <c r="X309" s="190">
        <f t="shared" si="202"/>
        <v>203.98</v>
      </c>
      <c r="Y309" s="190">
        <f t="shared" si="203"/>
        <v>233.59</v>
      </c>
    </row>
    <row r="310" spans="2:25" ht="15.75" x14ac:dyDescent="0.25">
      <c r="B310" s="220"/>
      <c r="C310" s="219"/>
      <c r="D310" s="219"/>
      <c r="E310" s="219"/>
      <c r="F310" s="3" t="s">
        <v>10</v>
      </c>
      <c r="G310" s="102">
        <v>1</v>
      </c>
      <c r="H310" s="102">
        <v>1</v>
      </c>
      <c r="I310" s="102">
        <v>1</v>
      </c>
      <c r="J310" s="190">
        <v>0</v>
      </c>
      <c r="K310" s="190">
        <f t="shared" si="192"/>
        <v>0</v>
      </c>
      <c r="L310" s="190">
        <f t="shared" si="193"/>
        <v>0</v>
      </c>
      <c r="M310" s="190">
        <f t="shared" si="194"/>
        <v>0</v>
      </c>
      <c r="N310" s="190">
        <v>0</v>
      </c>
      <c r="O310" s="190">
        <f t="shared" si="195"/>
        <v>0</v>
      </c>
      <c r="P310" s="190">
        <f t="shared" si="196"/>
        <v>0</v>
      </c>
      <c r="Q310" s="190">
        <f t="shared" si="197"/>
        <v>0</v>
      </c>
      <c r="R310" s="190">
        <v>0</v>
      </c>
      <c r="S310" s="190">
        <f t="shared" si="198"/>
        <v>0</v>
      </c>
      <c r="T310" s="190">
        <f t="shared" si="199"/>
        <v>0</v>
      </c>
      <c r="U310" s="190">
        <f t="shared" si="200"/>
        <v>0</v>
      </c>
      <c r="V310" s="190">
        <v>0</v>
      </c>
      <c r="W310" s="190">
        <f t="shared" si="201"/>
        <v>0</v>
      </c>
      <c r="X310" s="190">
        <f t="shared" si="202"/>
        <v>0</v>
      </c>
      <c r="Y310" s="190">
        <f t="shared" si="203"/>
        <v>0</v>
      </c>
    </row>
    <row r="311" spans="2:25" ht="15.75" x14ac:dyDescent="0.25">
      <c r="B311" s="227" t="s">
        <v>84</v>
      </c>
      <c r="C311" s="222">
        <v>200</v>
      </c>
      <c r="D311" s="222">
        <v>200</v>
      </c>
      <c r="E311" s="222">
        <v>200</v>
      </c>
      <c r="F311" s="140" t="s">
        <v>147</v>
      </c>
      <c r="G311" s="102">
        <v>1</v>
      </c>
      <c r="H311" s="102">
        <v>1</v>
      </c>
      <c r="I311" s="103">
        <v>1</v>
      </c>
      <c r="J311" s="190">
        <v>0.1</v>
      </c>
      <c r="K311" s="190">
        <f t="shared" si="192"/>
        <v>1E-3</v>
      </c>
      <c r="L311" s="190">
        <f t="shared" si="193"/>
        <v>1E-3</v>
      </c>
      <c r="M311" s="190">
        <f t="shared" si="194"/>
        <v>1E-3</v>
      </c>
      <c r="N311" s="190">
        <v>0</v>
      </c>
      <c r="O311" s="190">
        <f t="shared" si="195"/>
        <v>0</v>
      </c>
      <c r="P311" s="190">
        <f t="shared" si="196"/>
        <v>0</v>
      </c>
      <c r="Q311" s="190">
        <f t="shared" si="197"/>
        <v>0</v>
      </c>
      <c r="R311" s="190">
        <v>0</v>
      </c>
      <c r="S311" s="190">
        <f t="shared" si="198"/>
        <v>0</v>
      </c>
      <c r="T311" s="190">
        <f t="shared" si="199"/>
        <v>0</v>
      </c>
      <c r="U311" s="190">
        <f t="shared" si="200"/>
        <v>0</v>
      </c>
      <c r="V311" s="190">
        <v>5</v>
      </c>
      <c r="W311" s="190">
        <f t="shared" si="201"/>
        <v>0.05</v>
      </c>
      <c r="X311" s="190">
        <f t="shared" si="202"/>
        <v>0.05</v>
      </c>
      <c r="Y311" s="190">
        <f t="shared" si="203"/>
        <v>0.05</v>
      </c>
    </row>
    <row r="312" spans="2:25" ht="16.5" thickBot="1" x14ac:dyDescent="0.3">
      <c r="B312" s="229"/>
      <c r="C312" s="210"/>
      <c r="D312" s="210"/>
      <c r="E312" s="210"/>
      <c r="F312" s="3" t="s">
        <v>19</v>
      </c>
      <c r="G312" s="102">
        <v>15</v>
      </c>
      <c r="H312" s="102">
        <v>15</v>
      </c>
      <c r="I312" s="103">
        <v>15</v>
      </c>
      <c r="J312" s="190">
        <v>0</v>
      </c>
      <c r="K312" s="190">
        <f t="shared" si="192"/>
        <v>0</v>
      </c>
      <c r="L312" s="190">
        <f t="shared" si="193"/>
        <v>0</v>
      </c>
      <c r="M312" s="190">
        <f t="shared" si="194"/>
        <v>0</v>
      </c>
      <c r="N312" s="190">
        <v>0</v>
      </c>
      <c r="O312" s="190">
        <f t="shared" si="195"/>
        <v>0</v>
      </c>
      <c r="P312" s="190">
        <f t="shared" si="196"/>
        <v>0</v>
      </c>
      <c r="Q312" s="190">
        <f t="shared" si="197"/>
        <v>0</v>
      </c>
      <c r="R312" s="190">
        <v>99.8</v>
      </c>
      <c r="S312" s="190">
        <f t="shared" si="198"/>
        <v>14.97</v>
      </c>
      <c r="T312" s="190">
        <f t="shared" si="199"/>
        <v>14.97</v>
      </c>
      <c r="U312" s="190">
        <f t="shared" si="200"/>
        <v>14.97</v>
      </c>
      <c r="V312" s="190">
        <v>374</v>
      </c>
      <c r="W312" s="190">
        <f t="shared" si="201"/>
        <v>56.1</v>
      </c>
      <c r="X312" s="190">
        <f t="shared" si="202"/>
        <v>56.1</v>
      </c>
      <c r="Y312" s="190">
        <f t="shared" si="203"/>
        <v>56.1</v>
      </c>
    </row>
    <row r="313" spans="2:25" ht="16.5" thickBot="1" x14ac:dyDescent="0.3">
      <c r="B313" s="56" t="s">
        <v>90</v>
      </c>
      <c r="C313" s="57">
        <v>10</v>
      </c>
      <c r="D313" s="57">
        <v>10</v>
      </c>
      <c r="E313" s="57">
        <v>10</v>
      </c>
      <c r="F313" s="58" t="s">
        <v>90</v>
      </c>
      <c r="G313" s="106">
        <v>10</v>
      </c>
      <c r="H313" s="106">
        <v>10</v>
      </c>
      <c r="I313" s="107">
        <v>10</v>
      </c>
      <c r="J313" s="190">
        <v>0.8</v>
      </c>
      <c r="K313" s="190">
        <f t="shared" si="192"/>
        <v>0.08</v>
      </c>
      <c r="L313" s="190">
        <f t="shared" si="193"/>
        <v>0.08</v>
      </c>
      <c r="M313" s="190">
        <f t="shared" si="194"/>
        <v>0.08</v>
      </c>
      <c r="N313" s="190">
        <v>0</v>
      </c>
      <c r="O313" s="190">
        <f t="shared" si="195"/>
        <v>0</v>
      </c>
      <c r="P313" s="190">
        <f t="shared" si="196"/>
        <v>0</v>
      </c>
      <c r="Q313" s="190">
        <f t="shared" si="197"/>
        <v>0</v>
      </c>
      <c r="R313" s="190">
        <v>80.3</v>
      </c>
      <c r="S313" s="190">
        <f t="shared" si="198"/>
        <v>8.0299999999999994</v>
      </c>
      <c r="T313" s="190">
        <f t="shared" si="199"/>
        <v>8.0299999999999994</v>
      </c>
      <c r="U313" s="190">
        <f t="shared" si="200"/>
        <v>8.0299999999999994</v>
      </c>
      <c r="V313" s="190">
        <v>328</v>
      </c>
      <c r="W313" s="190">
        <f t="shared" si="201"/>
        <v>32.799999999999997</v>
      </c>
      <c r="X313" s="190">
        <f t="shared" si="202"/>
        <v>32.799999999999997</v>
      </c>
      <c r="Y313" s="190">
        <f t="shared" si="203"/>
        <v>32.799999999999997</v>
      </c>
    </row>
    <row r="314" spans="2:25" ht="32.25" thickBot="1" x14ac:dyDescent="0.3">
      <c r="B314" s="12" t="s">
        <v>14</v>
      </c>
      <c r="C314" s="193">
        <v>20</v>
      </c>
      <c r="D314" s="193">
        <v>35</v>
      </c>
      <c r="E314" s="193">
        <v>40</v>
      </c>
      <c r="F314" s="19" t="s">
        <v>14</v>
      </c>
      <c r="G314" s="106">
        <v>20</v>
      </c>
      <c r="H314" s="106">
        <v>35</v>
      </c>
      <c r="I314" s="107">
        <v>40</v>
      </c>
      <c r="J314" s="190">
        <v>6.5</v>
      </c>
      <c r="K314" s="187">
        <f t="shared" si="192"/>
        <v>1.3</v>
      </c>
      <c r="L314" s="187">
        <f t="shared" si="193"/>
        <v>2.2749999999999999</v>
      </c>
      <c r="M314" s="187">
        <f t="shared" si="194"/>
        <v>2.6</v>
      </c>
      <c r="N314" s="187">
        <v>1</v>
      </c>
      <c r="O314" s="187">
        <f t="shared" si="195"/>
        <v>0.2</v>
      </c>
      <c r="P314" s="187">
        <f t="shared" si="196"/>
        <v>0.35</v>
      </c>
      <c r="Q314" s="187">
        <f t="shared" si="197"/>
        <v>0.4</v>
      </c>
      <c r="R314" s="187">
        <v>40.1</v>
      </c>
      <c r="S314" s="187">
        <f t="shared" si="198"/>
        <v>8.02</v>
      </c>
      <c r="T314" s="187">
        <f t="shared" si="199"/>
        <v>14.035</v>
      </c>
      <c r="U314" s="187">
        <f t="shared" si="200"/>
        <v>16.04</v>
      </c>
      <c r="V314" s="187">
        <v>190</v>
      </c>
      <c r="W314" s="187">
        <f t="shared" si="201"/>
        <v>38</v>
      </c>
      <c r="X314" s="187">
        <f t="shared" si="202"/>
        <v>66.5</v>
      </c>
      <c r="Y314" s="187">
        <f t="shared" si="203"/>
        <v>76</v>
      </c>
    </row>
    <row r="315" spans="2:25" ht="18.75" x14ac:dyDescent="0.3">
      <c r="B315" s="26"/>
      <c r="C315" s="26"/>
      <c r="D315" s="26"/>
      <c r="E315" s="26"/>
      <c r="F315" s="26"/>
      <c r="G315" s="26"/>
      <c r="H315" s="26"/>
      <c r="I315" s="26"/>
      <c r="J315" s="118"/>
      <c r="K315" s="118">
        <f>SUM(K302:K314)</f>
        <v>34.319999999999993</v>
      </c>
      <c r="L315" s="118">
        <f>SUM(L302:L314)</f>
        <v>50.506999999999991</v>
      </c>
      <c r="M315" s="118">
        <f>SUM(M302:M314)</f>
        <v>65.343999999999994</v>
      </c>
      <c r="N315" s="118"/>
      <c r="O315" s="118">
        <f>SUM(O302:O314)</f>
        <v>20.337000000000003</v>
      </c>
      <c r="P315" s="118">
        <f>SUM(P302:P314)</f>
        <v>28.486000000000004</v>
      </c>
      <c r="Q315" s="118">
        <f>SUM(Q302:Q314)</f>
        <v>52.382999999999996</v>
      </c>
      <c r="R315" s="118"/>
      <c r="S315" s="118">
        <f>SUM(S302:S314)</f>
        <v>76.703999999999994</v>
      </c>
      <c r="T315" s="118">
        <f>SUM(T302:T314)</f>
        <v>99.125</v>
      </c>
      <c r="U315" s="118">
        <f>SUM(U302:U314)</f>
        <v>113.363</v>
      </c>
      <c r="V315" s="118"/>
      <c r="W315" s="118">
        <f>SUM(W302:W314)</f>
        <v>497.95000000000005</v>
      </c>
      <c r="X315" s="118">
        <f>SUM(X302:X314)</f>
        <v>664.14</v>
      </c>
      <c r="Y315" s="118">
        <f>SUM(Y302:Y314)</f>
        <v>935.49</v>
      </c>
    </row>
    <row r="316" spans="2:25" x14ac:dyDescent="0.25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2:25" x14ac:dyDescent="0.25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2:25" x14ac:dyDescent="0.2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2:25" x14ac:dyDescent="0.2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2:25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2:25" x14ac:dyDescent="0.25">
      <c r="B321" s="264" t="s">
        <v>45</v>
      </c>
      <c r="C321" s="264"/>
      <c r="D321" s="264"/>
      <c r="E321" s="264"/>
      <c r="F321" s="74"/>
      <c r="G321" s="74"/>
      <c r="H321" s="74"/>
      <c r="I321" s="7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22"/>
    </row>
    <row r="322" spans="2:25" x14ac:dyDescent="0.25">
      <c r="B322" s="74" t="s">
        <v>15</v>
      </c>
      <c r="C322" s="74"/>
      <c r="D322" s="74"/>
      <c r="E322" s="74"/>
      <c r="F322" s="74"/>
      <c r="G322" s="74"/>
      <c r="H322" s="74"/>
      <c r="I322" s="7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22"/>
    </row>
    <row r="323" spans="2:25" ht="31.5" x14ac:dyDescent="0.25">
      <c r="B323" s="220" t="s">
        <v>41</v>
      </c>
      <c r="C323" s="219">
        <v>200</v>
      </c>
      <c r="D323" s="219">
        <v>200</v>
      </c>
      <c r="E323" s="219">
        <v>250</v>
      </c>
      <c r="F323" s="11" t="s">
        <v>85</v>
      </c>
      <c r="G323" s="102">
        <v>80</v>
      </c>
      <c r="H323" s="102">
        <v>80</v>
      </c>
      <c r="I323" s="103">
        <v>143</v>
      </c>
      <c r="J323" s="190">
        <v>67.7</v>
      </c>
      <c r="K323" s="190">
        <f t="shared" ref="K323:K329" si="204">G323*J323/100</f>
        <v>54.16</v>
      </c>
      <c r="L323" s="190">
        <f t="shared" ref="L323:L329" si="205">H323*J323/100</f>
        <v>54.16</v>
      </c>
      <c r="M323" s="190">
        <f t="shared" ref="M323:M329" si="206">I323*J323/100</f>
        <v>96.811000000000007</v>
      </c>
      <c r="N323" s="190">
        <v>18.899999999999999</v>
      </c>
      <c r="O323" s="190">
        <f t="shared" ref="O323:O329" si="207">G323*N323/100</f>
        <v>15.12</v>
      </c>
      <c r="P323" s="190">
        <f t="shared" ref="P323:P329" si="208">H323*N323/100</f>
        <v>15.12</v>
      </c>
      <c r="Q323" s="190">
        <f t="shared" ref="Q323:Q329" si="209">I323*N323/100</f>
        <v>27.026999999999997</v>
      </c>
      <c r="R323" s="190">
        <v>12.4</v>
      </c>
      <c r="S323" s="190">
        <f t="shared" ref="S323:S329" si="210">G323*R323/100</f>
        <v>9.92</v>
      </c>
      <c r="T323" s="190">
        <f t="shared" ref="T323:T329" si="211">H323*R323/100</f>
        <v>9.92</v>
      </c>
      <c r="U323" s="190">
        <f t="shared" ref="U323:U329" si="212">I323*R323/100</f>
        <v>17.731999999999999</v>
      </c>
      <c r="V323" s="190">
        <v>187</v>
      </c>
      <c r="W323" s="190">
        <f t="shared" ref="W323:W329" si="213">G323*V323/100</f>
        <v>149.6</v>
      </c>
      <c r="X323" s="190">
        <f>(H323*V323)/100</f>
        <v>149.6</v>
      </c>
      <c r="Y323" s="190">
        <f>(I323*V323)/100</f>
        <v>267.41000000000003</v>
      </c>
    </row>
    <row r="324" spans="2:25" ht="15.75" x14ac:dyDescent="0.25">
      <c r="B324" s="220"/>
      <c r="C324" s="219"/>
      <c r="D324" s="219"/>
      <c r="E324" s="219"/>
      <c r="F324" s="3" t="s">
        <v>32</v>
      </c>
      <c r="G324" s="102">
        <v>43</v>
      </c>
      <c r="H324" s="102">
        <v>43</v>
      </c>
      <c r="I324" s="103">
        <v>68</v>
      </c>
      <c r="J324" s="190">
        <v>7</v>
      </c>
      <c r="K324" s="190">
        <f t="shared" si="204"/>
        <v>3.01</v>
      </c>
      <c r="L324" s="190">
        <f t="shared" si="205"/>
        <v>3.01</v>
      </c>
      <c r="M324" s="190">
        <f t="shared" si="206"/>
        <v>4.76</v>
      </c>
      <c r="N324" s="190">
        <v>0.6</v>
      </c>
      <c r="O324" s="190">
        <f t="shared" si="207"/>
        <v>0.25800000000000001</v>
      </c>
      <c r="P324" s="190">
        <f t="shared" si="208"/>
        <v>0.25800000000000001</v>
      </c>
      <c r="Q324" s="190">
        <f t="shared" si="209"/>
        <v>0.40799999999999997</v>
      </c>
      <c r="R324" s="190">
        <v>77.3</v>
      </c>
      <c r="S324" s="190">
        <f t="shared" si="210"/>
        <v>33.239000000000004</v>
      </c>
      <c r="T324" s="190">
        <f t="shared" si="211"/>
        <v>33.239000000000004</v>
      </c>
      <c r="U324" s="190">
        <f t="shared" si="212"/>
        <v>52.563999999999993</v>
      </c>
      <c r="V324" s="190">
        <v>323</v>
      </c>
      <c r="W324" s="190">
        <f t="shared" si="213"/>
        <v>138.88999999999999</v>
      </c>
      <c r="X324" s="190">
        <f t="shared" ref="X324:X329" si="214">H324*V324/100</f>
        <v>138.88999999999999</v>
      </c>
      <c r="Y324" s="190">
        <f t="shared" ref="Y324:Y329" si="215">I324*V324/100</f>
        <v>219.64</v>
      </c>
    </row>
    <row r="325" spans="2:25" ht="15.75" x14ac:dyDescent="0.25">
      <c r="B325" s="220"/>
      <c r="C325" s="219"/>
      <c r="D325" s="219"/>
      <c r="E325" s="219"/>
      <c r="F325" s="3" t="s">
        <v>35</v>
      </c>
      <c r="G325" s="102">
        <v>13</v>
      </c>
      <c r="H325" s="102">
        <v>13</v>
      </c>
      <c r="I325" s="121">
        <v>10</v>
      </c>
      <c r="J325" s="190">
        <v>0</v>
      </c>
      <c r="K325" s="190">
        <f t="shared" si="204"/>
        <v>0</v>
      </c>
      <c r="L325" s="190">
        <f t="shared" si="205"/>
        <v>0</v>
      </c>
      <c r="M325" s="190">
        <f t="shared" si="206"/>
        <v>0</v>
      </c>
      <c r="N325" s="190">
        <v>99.9</v>
      </c>
      <c r="O325" s="190">
        <f t="shared" si="207"/>
        <v>12.987</v>
      </c>
      <c r="P325" s="190">
        <f t="shared" si="208"/>
        <v>12.987</v>
      </c>
      <c r="Q325" s="190">
        <f t="shared" si="209"/>
        <v>9.99</v>
      </c>
      <c r="R325" s="190">
        <v>0</v>
      </c>
      <c r="S325" s="190">
        <f t="shared" si="210"/>
        <v>0</v>
      </c>
      <c r="T325" s="190">
        <f t="shared" si="211"/>
        <v>0</v>
      </c>
      <c r="U325" s="190">
        <f t="shared" si="212"/>
        <v>0</v>
      </c>
      <c r="V325" s="190">
        <v>899</v>
      </c>
      <c r="W325" s="190">
        <f t="shared" si="213"/>
        <v>116.87</v>
      </c>
      <c r="X325" s="190">
        <f t="shared" si="214"/>
        <v>116.87</v>
      </c>
      <c r="Y325" s="190">
        <f t="shared" si="215"/>
        <v>89.9</v>
      </c>
    </row>
    <row r="326" spans="2:25" ht="15.75" x14ac:dyDescent="0.25">
      <c r="B326" s="220"/>
      <c r="C326" s="219"/>
      <c r="D326" s="219"/>
      <c r="E326" s="219"/>
      <c r="F326" s="3" t="s">
        <v>11</v>
      </c>
      <c r="G326" s="102">
        <v>13</v>
      </c>
      <c r="H326" s="102">
        <v>13</v>
      </c>
      <c r="I326" s="103">
        <v>10</v>
      </c>
      <c r="J326" s="190">
        <v>1.7</v>
      </c>
      <c r="K326" s="190">
        <f t="shared" si="204"/>
        <v>0.22099999999999997</v>
      </c>
      <c r="L326" s="190">
        <f t="shared" si="205"/>
        <v>0.22099999999999997</v>
      </c>
      <c r="M326" s="190">
        <f t="shared" si="206"/>
        <v>0.17</v>
      </c>
      <c r="N326" s="190">
        <v>0</v>
      </c>
      <c r="O326" s="190">
        <f t="shared" si="207"/>
        <v>0</v>
      </c>
      <c r="P326" s="190">
        <f t="shared" si="208"/>
        <v>0</v>
      </c>
      <c r="Q326" s="190">
        <f t="shared" si="209"/>
        <v>0</v>
      </c>
      <c r="R326" s="190">
        <v>9.5</v>
      </c>
      <c r="S326" s="190">
        <f t="shared" si="210"/>
        <v>1.2350000000000001</v>
      </c>
      <c r="T326" s="190">
        <f t="shared" si="211"/>
        <v>1.2350000000000001</v>
      </c>
      <c r="U326" s="190">
        <f t="shared" si="212"/>
        <v>0.95</v>
      </c>
      <c r="V326" s="190">
        <v>43</v>
      </c>
      <c r="W326" s="190">
        <f t="shared" si="213"/>
        <v>5.59</v>
      </c>
      <c r="X326" s="190">
        <f t="shared" si="214"/>
        <v>5.59</v>
      </c>
      <c r="Y326" s="190">
        <f t="shared" si="215"/>
        <v>4.3</v>
      </c>
    </row>
    <row r="327" spans="2:25" ht="15.75" x14ac:dyDescent="0.25">
      <c r="B327" s="220"/>
      <c r="C327" s="219"/>
      <c r="D327" s="219"/>
      <c r="E327" s="219"/>
      <c r="F327" s="3" t="s">
        <v>16</v>
      </c>
      <c r="G327" s="102">
        <v>10</v>
      </c>
      <c r="H327" s="102">
        <v>10</v>
      </c>
      <c r="I327" s="103">
        <v>15</v>
      </c>
      <c r="J327" s="190">
        <v>1.3</v>
      </c>
      <c r="K327" s="190">
        <f t="shared" si="204"/>
        <v>0.13</v>
      </c>
      <c r="L327" s="190">
        <f t="shared" si="205"/>
        <v>0.13</v>
      </c>
      <c r="M327" s="190">
        <f t="shared" si="206"/>
        <v>0.19500000000000001</v>
      </c>
      <c r="N327" s="190">
        <v>0.1</v>
      </c>
      <c r="O327" s="190">
        <f t="shared" si="207"/>
        <v>0.01</v>
      </c>
      <c r="P327" s="190">
        <f t="shared" si="208"/>
        <v>0.01</v>
      </c>
      <c r="Q327" s="190">
        <f t="shared" si="209"/>
        <v>1.4999999999999999E-2</v>
      </c>
      <c r="R327" s="190">
        <v>7</v>
      </c>
      <c r="S327" s="190">
        <f t="shared" si="210"/>
        <v>0.7</v>
      </c>
      <c r="T327" s="190">
        <f t="shared" si="211"/>
        <v>0.7</v>
      </c>
      <c r="U327" s="190">
        <f t="shared" si="212"/>
        <v>1.05</v>
      </c>
      <c r="V327" s="190">
        <v>33</v>
      </c>
      <c r="W327" s="190">
        <f t="shared" si="213"/>
        <v>3.3</v>
      </c>
      <c r="X327" s="190">
        <f t="shared" si="214"/>
        <v>3.3</v>
      </c>
      <c r="Y327" s="190">
        <f t="shared" si="215"/>
        <v>4.95</v>
      </c>
    </row>
    <row r="328" spans="2:25" ht="15.75" x14ac:dyDescent="0.25">
      <c r="B328" s="220"/>
      <c r="C328" s="219"/>
      <c r="D328" s="219"/>
      <c r="E328" s="219"/>
      <c r="F328" s="3" t="s">
        <v>18</v>
      </c>
      <c r="G328" s="102">
        <v>10</v>
      </c>
      <c r="H328" s="102">
        <v>10</v>
      </c>
      <c r="I328" s="103">
        <v>15</v>
      </c>
      <c r="J328" s="190">
        <v>3.6</v>
      </c>
      <c r="K328" s="190">
        <f t="shared" si="204"/>
        <v>0.36</v>
      </c>
      <c r="L328" s="190">
        <f t="shared" si="205"/>
        <v>0.36</v>
      </c>
      <c r="M328" s="190">
        <f t="shared" si="206"/>
        <v>0.54</v>
      </c>
      <c r="N328" s="190">
        <v>0</v>
      </c>
      <c r="O328" s="190">
        <f t="shared" si="207"/>
        <v>0</v>
      </c>
      <c r="P328" s="190">
        <f t="shared" si="208"/>
        <v>0</v>
      </c>
      <c r="Q328" s="190">
        <f t="shared" si="209"/>
        <v>0</v>
      </c>
      <c r="R328" s="190">
        <v>11.8</v>
      </c>
      <c r="S328" s="190">
        <f t="shared" si="210"/>
        <v>1.18</v>
      </c>
      <c r="T328" s="190">
        <f t="shared" si="211"/>
        <v>1.18</v>
      </c>
      <c r="U328" s="190">
        <f t="shared" si="212"/>
        <v>1.77</v>
      </c>
      <c r="V328" s="190">
        <v>63</v>
      </c>
      <c r="W328" s="190">
        <f t="shared" si="213"/>
        <v>6.3</v>
      </c>
      <c r="X328" s="190">
        <f t="shared" si="214"/>
        <v>6.3</v>
      </c>
      <c r="Y328" s="190">
        <f t="shared" si="215"/>
        <v>9.4499999999999993</v>
      </c>
    </row>
    <row r="329" spans="2:25" ht="16.5" thickBot="1" x14ac:dyDescent="0.3">
      <c r="B329" s="220"/>
      <c r="C329" s="219"/>
      <c r="D329" s="219"/>
      <c r="E329" s="219"/>
      <c r="F329" s="39" t="s">
        <v>10</v>
      </c>
      <c r="G329" s="110">
        <v>1</v>
      </c>
      <c r="H329" s="110">
        <v>1</v>
      </c>
      <c r="I329" s="111">
        <v>1</v>
      </c>
      <c r="J329" s="190">
        <v>0</v>
      </c>
      <c r="K329" s="190">
        <f t="shared" si="204"/>
        <v>0</v>
      </c>
      <c r="L329" s="190">
        <f t="shared" si="205"/>
        <v>0</v>
      </c>
      <c r="M329" s="190">
        <f t="shared" si="206"/>
        <v>0</v>
      </c>
      <c r="N329" s="190">
        <v>0</v>
      </c>
      <c r="O329" s="190">
        <f t="shared" si="207"/>
        <v>0</v>
      </c>
      <c r="P329" s="190">
        <f t="shared" si="208"/>
        <v>0</v>
      </c>
      <c r="Q329" s="190">
        <f t="shared" si="209"/>
        <v>0</v>
      </c>
      <c r="R329" s="190">
        <v>0</v>
      </c>
      <c r="S329" s="190">
        <f t="shared" si="210"/>
        <v>0</v>
      </c>
      <c r="T329" s="190">
        <f t="shared" si="211"/>
        <v>0</v>
      </c>
      <c r="U329" s="190">
        <f t="shared" si="212"/>
        <v>0</v>
      </c>
      <c r="V329" s="190">
        <v>0</v>
      </c>
      <c r="W329" s="190">
        <f t="shared" si="213"/>
        <v>0</v>
      </c>
      <c r="X329" s="190">
        <f t="shared" si="214"/>
        <v>0</v>
      </c>
      <c r="Y329" s="190">
        <f t="shared" si="215"/>
        <v>0</v>
      </c>
    </row>
    <row r="330" spans="2:25" ht="16.5" thickBot="1" x14ac:dyDescent="0.3">
      <c r="B330" s="3" t="s">
        <v>87</v>
      </c>
      <c r="C330" s="4">
        <v>100</v>
      </c>
      <c r="D330" s="4">
        <v>100</v>
      </c>
      <c r="E330" s="4">
        <v>100</v>
      </c>
      <c r="F330" s="3" t="s">
        <v>21</v>
      </c>
      <c r="G330" s="102">
        <v>100</v>
      </c>
      <c r="H330" s="102">
        <v>100</v>
      </c>
      <c r="I330" s="103">
        <v>100</v>
      </c>
      <c r="J330" s="122">
        <v>0.4</v>
      </c>
      <c r="K330" s="122">
        <v>0.4</v>
      </c>
      <c r="L330" s="122">
        <v>0.4</v>
      </c>
      <c r="M330" s="122">
        <v>0.4</v>
      </c>
      <c r="N330" s="122">
        <v>0</v>
      </c>
      <c r="O330" s="122">
        <v>0</v>
      </c>
      <c r="P330" s="122">
        <v>0</v>
      </c>
      <c r="Q330" s="122">
        <v>0</v>
      </c>
      <c r="R330" s="122">
        <v>11.3</v>
      </c>
      <c r="S330" s="122">
        <v>11.3</v>
      </c>
      <c r="T330" s="122">
        <v>11.3</v>
      </c>
      <c r="U330" s="122">
        <v>11.3</v>
      </c>
      <c r="V330" s="122">
        <v>46</v>
      </c>
      <c r="W330" s="122">
        <v>46</v>
      </c>
      <c r="X330" s="122">
        <v>46</v>
      </c>
      <c r="Y330" s="206">
        <v>46</v>
      </c>
    </row>
    <row r="331" spans="2:25" ht="15.75" x14ac:dyDescent="0.25">
      <c r="B331" s="82" t="s">
        <v>90</v>
      </c>
      <c r="C331" s="202">
        <v>10</v>
      </c>
      <c r="D331" s="202">
        <v>10</v>
      </c>
      <c r="E331" s="202">
        <v>10</v>
      </c>
      <c r="F331" s="83" t="s">
        <v>90</v>
      </c>
      <c r="G331" s="202">
        <v>10</v>
      </c>
      <c r="H331" s="202">
        <v>10</v>
      </c>
      <c r="I331" s="203">
        <v>10</v>
      </c>
      <c r="J331" s="190">
        <v>0.8</v>
      </c>
      <c r="K331" s="190">
        <f>G331*J331/100</f>
        <v>0.08</v>
      </c>
      <c r="L331" s="190">
        <f>H331*J331/100</f>
        <v>0.08</v>
      </c>
      <c r="M331" s="190">
        <f>I331*J331/100</f>
        <v>0.08</v>
      </c>
      <c r="N331" s="190">
        <v>0</v>
      </c>
      <c r="O331" s="190">
        <f>G331*N331/100</f>
        <v>0</v>
      </c>
      <c r="P331" s="190">
        <f>H331*N331/100</f>
        <v>0</v>
      </c>
      <c r="Q331" s="190">
        <f>I331*N331/100</f>
        <v>0</v>
      </c>
      <c r="R331" s="190">
        <v>80.3</v>
      </c>
      <c r="S331" s="190">
        <f>G331*R331/100</f>
        <v>8.0299999999999994</v>
      </c>
      <c r="T331" s="190">
        <f>H331*R331/100</f>
        <v>8.0299999999999994</v>
      </c>
      <c r="U331" s="190">
        <f>I331*R331/100</f>
        <v>8.0299999999999994</v>
      </c>
      <c r="V331" s="190">
        <v>328</v>
      </c>
      <c r="W331" s="190">
        <f>G331*V331/100</f>
        <v>32.799999999999997</v>
      </c>
      <c r="X331" s="190">
        <f>H331*V331/100</f>
        <v>32.799999999999997</v>
      </c>
      <c r="Y331" s="190">
        <f>I331*V331/100</f>
        <v>32.799999999999997</v>
      </c>
    </row>
    <row r="332" spans="2:25" ht="15.75" customHeight="1" x14ac:dyDescent="0.25">
      <c r="B332" s="227" t="s">
        <v>84</v>
      </c>
      <c r="C332" s="222">
        <v>200</v>
      </c>
      <c r="D332" s="222">
        <v>200</v>
      </c>
      <c r="E332" s="222">
        <v>200</v>
      </c>
      <c r="F332" s="140" t="s">
        <v>147</v>
      </c>
      <c r="G332" s="102">
        <v>1</v>
      </c>
      <c r="H332" s="102">
        <v>1</v>
      </c>
      <c r="I332" s="103">
        <v>1</v>
      </c>
      <c r="J332" s="190">
        <v>0.1</v>
      </c>
      <c r="K332" s="190">
        <f>G332*J332/100</f>
        <v>1E-3</v>
      </c>
      <c r="L332" s="190">
        <f>H332*J332/100</f>
        <v>1E-3</v>
      </c>
      <c r="M332" s="190">
        <f>I332*J332/100</f>
        <v>1E-3</v>
      </c>
      <c r="N332" s="190">
        <v>0</v>
      </c>
      <c r="O332" s="190">
        <f>G332*N332/100</f>
        <v>0</v>
      </c>
      <c r="P332" s="190">
        <f>H332*N332/100</f>
        <v>0</v>
      </c>
      <c r="Q332" s="190">
        <f>I332*N332/100</f>
        <v>0</v>
      </c>
      <c r="R332" s="190">
        <v>0</v>
      </c>
      <c r="S332" s="190">
        <f>G332*R332/100</f>
        <v>0</v>
      </c>
      <c r="T332" s="190">
        <f>H332*R332/100</f>
        <v>0</v>
      </c>
      <c r="U332" s="190">
        <f>I332*R332/100</f>
        <v>0</v>
      </c>
      <c r="V332" s="190">
        <v>5</v>
      </c>
      <c r="W332" s="190">
        <f>G332*V332/100</f>
        <v>0.05</v>
      </c>
      <c r="X332" s="190">
        <f>H332*V332/100</f>
        <v>0.05</v>
      </c>
      <c r="Y332" s="190">
        <f>I332*V332/100</f>
        <v>0.05</v>
      </c>
    </row>
    <row r="333" spans="2:25" ht="16.5" thickBot="1" x14ac:dyDescent="0.3">
      <c r="B333" s="229"/>
      <c r="C333" s="210"/>
      <c r="D333" s="210"/>
      <c r="E333" s="210"/>
      <c r="F333" s="3" t="s">
        <v>19</v>
      </c>
      <c r="G333" s="102">
        <v>15</v>
      </c>
      <c r="H333" s="102">
        <v>15</v>
      </c>
      <c r="I333" s="103">
        <v>15</v>
      </c>
      <c r="J333" s="190">
        <v>0</v>
      </c>
      <c r="K333" s="190">
        <f>G333*J333/100</f>
        <v>0</v>
      </c>
      <c r="L333" s="190">
        <f>H333*J333/100</f>
        <v>0</v>
      </c>
      <c r="M333" s="190">
        <f>I333*J333/100</f>
        <v>0</v>
      </c>
      <c r="N333" s="190">
        <v>0</v>
      </c>
      <c r="O333" s="190">
        <f>G333*N333/100</f>
        <v>0</v>
      </c>
      <c r="P333" s="190">
        <f>H333*N333/100</f>
        <v>0</v>
      </c>
      <c r="Q333" s="190">
        <f>I333*N333/100</f>
        <v>0</v>
      </c>
      <c r="R333" s="190">
        <v>99.8</v>
      </c>
      <c r="S333" s="190">
        <f>G333*R333/100</f>
        <v>14.97</v>
      </c>
      <c r="T333" s="190">
        <f>H333*R333/100</f>
        <v>14.97</v>
      </c>
      <c r="U333" s="190">
        <f>I333*R333/100</f>
        <v>14.97</v>
      </c>
      <c r="V333" s="190">
        <v>374</v>
      </c>
      <c r="W333" s="190">
        <f>G333*V333/100</f>
        <v>56.1</v>
      </c>
      <c r="X333" s="190">
        <f>H333*V333/100</f>
        <v>56.1</v>
      </c>
      <c r="Y333" s="190">
        <f>I333*V333/100</f>
        <v>56.1</v>
      </c>
    </row>
    <row r="334" spans="2:25" ht="32.25" thickBot="1" x14ac:dyDescent="0.3">
      <c r="B334" s="12" t="s">
        <v>14</v>
      </c>
      <c r="C334" s="193">
        <v>20</v>
      </c>
      <c r="D334" s="193">
        <v>35</v>
      </c>
      <c r="E334" s="193">
        <v>40</v>
      </c>
      <c r="F334" s="19" t="s">
        <v>14</v>
      </c>
      <c r="G334" s="106">
        <v>20</v>
      </c>
      <c r="H334" s="106">
        <v>35</v>
      </c>
      <c r="I334" s="107">
        <v>40</v>
      </c>
      <c r="J334" s="190">
        <v>6.5</v>
      </c>
      <c r="K334" s="187">
        <f>G334*J334/100</f>
        <v>1.3</v>
      </c>
      <c r="L334" s="187">
        <f>H334*J334/100</f>
        <v>2.2749999999999999</v>
      </c>
      <c r="M334" s="187">
        <f>I334*J334/100</f>
        <v>2.6</v>
      </c>
      <c r="N334" s="187">
        <v>1</v>
      </c>
      <c r="O334" s="187">
        <f>G334*N334/100</f>
        <v>0.2</v>
      </c>
      <c r="P334" s="187">
        <f>H334*N334/100</f>
        <v>0.35</v>
      </c>
      <c r="Q334" s="187">
        <f>I334*N334/100</f>
        <v>0.4</v>
      </c>
      <c r="R334" s="187">
        <v>40.1</v>
      </c>
      <c r="S334" s="187">
        <f>G334*R334/100</f>
        <v>8.02</v>
      </c>
      <c r="T334" s="187">
        <f>H334*R334/100</f>
        <v>14.035</v>
      </c>
      <c r="U334" s="187">
        <f>I334*R334/100</f>
        <v>16.04</v>
      </c>
      <c r="V334" s="187">
        <v>190</v>
      </c>
      <c r="W334" s="187">
        <f>G334*V334/100</f>
        <v>38</v>
      </c>
      <c r="X334" s="187">
        <f>H334*V334/100</f>
        <v>66.5</v>
      </c>
      <c r="Y334" s="187">
        <f>I334*V334/100</f>
        <v>76</v>
      </c>
    </row>
    <row r="335" spans="2:25" ht="18.75" x14ac:dyDescent="0.3">
      <c r="B335" s="22"/>
      <c r="C335" s="22"/>
      <c r="D335" s="22"/>
      <c r="E335" s="22"/>
      <c r="F335" s="22"/>
      <c r="G335" s="22"/>
      <c r="H335" s="22"/>
      <c r="I335" s="22"/>
      <c r="J335" s="114"/>
      <c r="K335" s="118">
        <f>SUM(K323:K334)</f>
        <v>59.661999999999985</v>
      </c>
      <c r="L335" s="118">
        <f>SUM(L323:L334)</f>
        <v>60.636999999999986</v>
      </c>
      <c r="M335" s="118">
        <f>SUM(M323:M334)</f>
        <v>105.55700000000002</v>
      </c>
      <c r="N335" s="118"/>
      <c r="O335" s="118">
        <f>SUM(O323:O334)</f>
        <v>28.575000000000003</v>
      </c>
      <c r="P335" s="118">
        <f>SUM(P323:P334)</f>
        <v>28.725000000000005</v>
      </c>
      <c r="Q335" s="118">
        <f>SUM(Q323:Q334)</f>
        <v>37.839999999999996</v>
      </c>
      <c r="R335" s="118"/>
      <c r="S335" s="118">
        <f>SUM(S323:S334)</f>
        <v>88.594000000000008</v>
      </c>
      <c r="T335" s="118">
        <f>SUM(T323:T334)</f>
        <v>94.609000000000009</v>
      </c>
      <c r="U335" s="118">
        <f>SUM(U323:U334)</f>
        <v>124.40599999999998</v>
      </c>
      <c r="V335" s="118"/>
      <c r="W335" s="118">
        <f>SUM(W323:W334)</f>
        <v>593.5</v>
      </c>
      <c r="X335" s="118">
        <f>SUM(X323:X334)</f>
        <v>622</v>
      </c>
      <c r="Y335" s="118">
        <f>SUM(Y323:Y334)</f>
        <v>806.6</v>
      </c>
    </row>
    <row r="336" spans="2:25" ht="16.5" thickBot="1" x14ac:dyDescent="0.3">
      <c r="B336" s="26" t="s">
        <v>38</v>
      </c>
      <c r="C336" s="26"/>
      <c r="D336" s="26"/>
      <c r="E336" s="26"/>
      <c r="F336" s="26"/>
      <c r="G336" s="26"/>
      <c r="H336" s="26"/>
      <c r="I336" s="26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22"/>
    </row>
    <row r="337" spans="2:25" ht="15.75" customHeight="1" x14ac:dyDescent="0.25">
      <c r="B337" s="224" t="s">
        <v>148</v>
      </c>
      <c r="C337" s="221">
        <v>60</v>
      </c>
      <c r="D337" s="221">
        <v>100</v>
      </c>
      <c r="E337" s="221">
        <v>100</v>
      </c>
      <c r="F337" s="53" t="s">
        <v>149</v>
      </c>
      <c r="G337" s="29">
        <v>47</v>
      </c>
      <c r="H337" s="29">
        <v>79</v>
      </c>
      <c r="I337" s="96">
        <v>79</v>
      </c>
      <c r="J337" s="190">
        <v>1.08</v>
      </c>
      <c r="K337" s="190">
        <f t="shared" ref="K337:K360" si="216">G337*J337/100</f>
        <v>0.50760000000000005</v>
      </c>
      <c r="L337" s="190">
        <f t="shared" ref="L337:L360" si="217">H337*J337/100</f>
        <v>0.85320000000000007</v>
      </c>
      <c r="M337" s="190">
        <f t="shared" ref="M337:M360" si="218">I337*J337/100</f>
        <v>0.85320000000000007</v>
      </c>
      <c r="N337" s="190">
        <v>0</v>
      </c>
      <c r="O337" s="190">
        <f t="shared" ref="O337:O360" si="219">G337*N337/100</f>
        <v>0</v>
      </c>
      <c r="P337" s="190">
        <f t="shared" ref="P337:P360" si="220">H337*N337/100</f>
        <v>0</v>
      </c>
      <c r="Q337" s="190">
        <f t="shared" ref="Q337:Q360" si="221">I337*N337/100</f>
        <v>0</v>
      </c>
      <c r="R337" s="190">
        <v>5.4</v>
      </c>
      <c r="S337" s="190">
        <f t="shared" ref="S337:S360" si="222">G337*R337/100</f>
        <v>2.5380000000000003</v>
      </c>
      <c r="T337" s="190">
        <f t="shared" ref="T337:T360" si="223">H337*R337/100</f>
        <v>4.266</v>
      </c>
      <c r="U337" s="190">
        <f t="shared" ref="U337:U360" si="224">I337*R337/100</f>
        <v>4.266</v>
      </c>
      <c r="V337" s="190">
        <v>28</v>
      </c>
      <c r="W337" s="190">
        <f t="shared" ref="W337:W360" si="225">G337*V337/100</f>
        <v>13.16</v>
      </c>
      <c r="X337" s="190">
        <f>H337*V337/100</f>
        <v>22.12</v>
      </c>
      <c r="Y337" s="190">
        <f>I337*V337/100</f>
        <v>22.12</v>
      </c>
    </row>
    <row r="338" spans="2:25" ht="15.75" x14ac:dyDescent="0.25">
      <c r="B338" s="225"/>
      <c r="C338" s="219"/>
      <c r="D338" s="219"/>
      <c r="E338" s="219"/>
      <c r="F338" s="3" t="s">
        <v>16</v>
      </c>
      <c r="G338" s="29">
        <v>6</v>
      </c>
      <c r="H338" s="29">
        <v>10</v>
      </c>
      <c r="I338" s="96">
        <v>10</v>
      </c>
      <c r="J338" s="190">
        <v>1.3</v>
      </c>
      <c r="K338" s="190">
        <f t="shared" si="216"/>
        <v>7.8000000000000014E-2</v>
      </c>
      <c r="L338" s="190">
        <f t="shared" si="217"/>
        <v>0.13</v>
      </c>
      <c r="M338" s="190">
        <f t="shared" si="218"/>
        <v>0.13</v>
      </c>
      <c r="N338" s="190">
        <v>0.1</v>
      </c>
      <c r="O338" s="190">
        <f t="shared" si="219"/>
        <v>6.000000000000001E-3</v>
      </c>
      <c r="P338" s="190">
        <f t="shared" si="220"/>
        <v>0.01</v>
      </c>
      <c r="Q338" s="190">
        <f t="shared" si="221"/>
        <v>0.01</v>
      </c>
      <c r="R338" s="190">
        <v>7</v>
      </c>
      <c r="S338" s="190">
        <f t="shared" si="222"/>
        <v>0.42</v>
      </c>
      <c r="T338" s="190">
        <f t="shared" si="223"/>
        <v>0.7</v>
      </c>
      <c r="U338" s="190">
        <f t="shared" si="224"/>
        <v>0.7</v>
      </c>
      <c r="V338" s="190">
        <v>33</v>
      </c>
      <c r="W338" s="190">
        <f t="shared" si="225"/>
        <v>1.98</v>
      </c>
      <c r="X338" s="190">
        <f>H338*V338/100</f>
        <v>3.3</v>
      </c>
      <c r="Y338" s="190">
        <f>I338*V338/100</f>
        <v>3.3</v>
      </c>
    </row>
    <row r="339" spans="2:25" ht="15.75" x14ac:dyDescent="0.25">
      <c r="B339" s="226"/>
      <c r="C339" s="222"/>
      <c r="D339" s="222"/>
      <c r="E339" s="222"/>
      <c r="F339" s="67" t="s">
        <v>13</v>
      </c>
      <c r="G339" s="29">
        <v>3</v>
      </c>
      <c r="H339" s="29">
        <v>5</v>
      </c>
      <c r="I339" s="96">
        <v>5</v>
      </c>
      <c r="J339" s="190">
        <v>0</v>
      </c>
      <c r="K339" s="190">
        <f t="shared" si="216"/>
        <v>0</v>
      </c>
      <c r="L339" s="190">
        <f t="shared" si="217"/>
        <v>0</v>
      </c>
      <c r="M339" s="190">
        <f t="shared" si="218"/>
        <v>0</v>
      </c>
      <c r="N339" s="190">
        <v>99.9</v>
      </c>
      <c r="O339" s="190">
        <f t="shared" si="219"/>
        <v>2.9970000000000003</v>
      </c>
      <c r="P339" s="190">
        <f t="shared" si="220"/>
        <v>4.9950000000000001</v>
      </c>
      <c r="Q339" s="190">
        <f t="shared" si="221"/>
        <v>4.9950000000000001</v>
      </c>
      <c r="R339" s="190">
        <v>0</v>
      </c>
      <c r="S339" s="190">
        <f t="shared" si="222"/>
        <v>0</v>
      </c>
      <c r="T339" s="190">
        <f t="shared" si="223"/>
        <v>0</v>
      </c>
      <c r="U339" s="190">
        <f t="shared" si="224"/>
        <v>0</v>
      </c>
      <c r="V339" s="190">
        <v>899</v>
      </c>
      <c r="W339" s="190">
        <f t="shared" si="225"/>
        <v>26.97</v>
      </c>
      <c r="X339" s="190">
        <f>H339*V339/100</f>
        <v>44.95</v>
      </c>
      <c r="Y339" s="190">
        <f>I339*V339/100</f>
        <v>44.95</v>
      </c>
    </row>
    <row r="340" spans="2:25" ht="15.75" x14ac:dyDescent="0.25">
      <c r="B340" s="226"/>
      <c r="C340" s="222"/>
      <c r="D340" s="222"/>
      <c r="E340" s="222"/>
      <c r="F340" s="51" t="s">
        <v>10</v>
      </c>
      <c r="G340" s="4">
        <v>1</v>
      </c>
      <c r="H340" s="4">
        <v>1</v>
      </c>
      <c r="I340" s="94">
        <v>1</v>
      </c>
      <c r="J340" s="190">
        <v>0</v>
      </c>
      <c r="K340" s="190">
        <f t="shared" si="216"/>
        <v>0</v>
      </c>
      <c r="L340" s="190">
        <f t="shared" si="217"/>
        <v>0</v>
      </c>
      <c r="M340" s="190">
        <f t="shared" si="218"/>
        <v>0</v>
      </c>
      <c r="N340" s="190">
        <v>0</v>
      </c>
      <c r="O340" s="190">
        <f t="shared" si="219"/>
        <v>0</v>
      </c>
      <c r="P340" s="190">
        <f t="shared" si="220"/>
        <v>0</v>
      </c>
      <c r="Q340" s="190">
        <f t="shared" si="221"/>
        <v>0</v>
      </c>
      <c r="R340" s="190">
        <v>0</v>
      </c>
      <c r="S340" s="190">
        <f t="shared" si="222"/>
        <v>0</v>
      </c>
      <c r="T340" s="190">
        <f t="shared" si="223"/>
        <v>0</v>
      </c>
      <c r="U340" s="190">
        <f t="shared" si="224"/>
        <v>0</v>
      </c>
      <c r="V340" s="190">
        <v>0</v>
      </c>
      <c r="W340" s="190">
        <f t="shared" si="225"/>
        <v>0</v>
      </c>
      <c r="X340" s="190">
        <f>H340*V340/100</f>
        <v>0</v>
      </c>
      <c r="Y340" s="190">
        <f>I340*V340/100</f>
        <v>0</v>
      </c>
    </row>
    <row r="341" spans="2:25" ht="16.5" thickBot="1" x14ac:dyDescent="0.3">
      <c r="B341" s="226"/>
      <c r="C341" s="223"/>
      <c r="D341" s="223"/>
      <c r="E341" s="223"/>
      <c r="F341" s="55" t="s">
        <v>19</v>
      </c>
      <c r="G341" s="193">
        <v>3</v>
      </c>
      <c r="H341" s="193">
        <v>4</v>
      </c>
      <c r="I341" s="80">
        <v>4</v>
      </c>
      <c r="J341" s="190">
        <v>0</v>
      </c>
      <c r="K341" s="190">
        <f t="shared" si="216"/>
        <v>0</v>
      </c>
      <c r="L341" s="190">
        <f t="shared" si="217"/>
        <v>0</v>
      </c>
      <c r="M341" s="190">
        <f t="shared" si="218"/>
        <v>0</v>
      </c>
      <c r="N341" s="190">
        <v>0</v>
      </c>
      <c r="O341" s="190">
        <f t="shared" si="219"/>
        <v>0</v>
      </c>
      <c r="P341" s="190">
        <f t="shared" si="220"/>
        <v>0</v>
      </c>
      <c r="Q341" s="190">
        <f t="shared" si="221"/>
        <v>0</v>
      </c>
      <c r="R341" s="190">
        <v>99.8</v>
      </c>
      <c r="S341" s="190">
        <f t="shared" si="222"/>
        <v>2.9939999999999998</v>
      </c>
      <c r="T341" s="190">
        <f t="shared" si="223"/>
        <v>3.992</v>
      </c>
      <c r="U341" s="190">
        <f t="shared" si="224"/>
        <v>3.992</v>
      </c>
      <c r="V341" s="190">
        <v>374</v>
      </c>
      <c r="W341" s="190">
        <f t="shared" si="225"/>
        <v>11.22</v>
      </c>
      <c r="X341" s="190">
        <f>H341*V341/100</f>
        <v>14.96</v>
      </c>
      <c r="Y341" s="190">
        <f>I341*V341/100</f>
        <v>14.96</v>
      </c>
    </row>
    <row r="342" spans="2:25" ht="31.5" customHeight="1" x14ac:dyDescent="0.25">
      <c r="B342" s="227" t="s">
        <v>76</v>
      </c>
      <c r="C342" s="222" t="s">
        <v>73</v>
      </c>
      <c r="D342" s="222" t="s">
        <v>74</v>
      </c>
      <c r="E342" s="222" t="s">
        <v>75</v>
      </c>
      <c r="F342" s="11" t="s">
        <v>72</v>
      </c>
      <c r="G342" s="104">
        <v>37</v>
      </c>
      <c r="H342" s="104">
        <v>56</v>
      </c>
      <c r="I342" s="105">
        <v>74</v>
      </c>
      <c r="J342" s="190">
        <v>67.7</v>
      </c>
      <c r="K342" s="190">
        <f t="shared" si="216"/>
        <v>25.048999999999999</v>
      </c>
      <c r="L342" s="190">
        <f t="shared" si="217"/>
        <v>37.912000000000006</v>
      </c>
      <c r="M342" s="190">
        <f t="shared" si="218"/>
        <v>50.097999999999999</v>
      </c>
      <c r="N342" s="190">
        <v>18.899999999999999</v>
      </c>
      <c r="O342" s="190">
        <f t="shared" si="219"/>
        <v>6.9929999999999994</v>
      </c>
      <c r="P342" s="190">
        <f t="shared" si="220"/>
        <v>10.583999999999998</v>
      </c>
      <c r="Q342" s="190">
        <f t="shared" si="221"/>
        <v>13.985999999999999</v>
      </c>
      <c r="R342" s="190">
        <v>12.4</v>
      </c>
      <c r="S342" s="190">
        <f t="shared" si="222"/>
        <v>4.5880000000000001</v>
      </c>
      <c r="T342" s="190">
        <f t="shared" si="223"/>
        <v>6.944</v>
      </c>
      <c r="U342" s="190">
        <f t="shared" si="224"/>
        <v>9.1760000000000002</v>
      </c>
      <c r="V342" s="190">
        <v>187</v>
      </c>
      <c r="W342" s="190">
        <f t="shared" si="225"/>
        <v>69.19</v>
      </c>
      <c r="X342" s="190">
        <f>(H342*V342)/100</f>
        <v>104.72</v>
      </c>
      <c r="Y342" s="190">
        <f>(I342*V342)/100</f>
        <v>138.38</v>
      </c>
    </row>
    <row r="343" spans="2:25" ht="31.5" x14ac:dyDescent="0.25">
      <c r="B343" s="228"/>
      <c r="C343" s="209"/>
      <c r="D343" s="209"/>
      <c r="E343" s="209"/>
      <c r="F343" s="12" t="s">
        <v>47</v>
      </c>
      <c r="G343" s="102">
        <v>9</v>
      </c>
      <c r="H343" s="102">
        <v>14</v>
      </c>
      <c r="I343" s="103">
        <v>10</v>
      </c>
      <c r="J343" s="190">
        <v>11.1</v>
      </c>
      <c r="K343" s="190">
        <f t="shared" si="216"/>
        <v>0.99899999999999989</v>
      </c>
      <c r="L343" s="190">
        <f t="shared" si="217"/>
        <v>1.554</v>
      </c>
      <c r="M343" s="190">
        <f t="shared" si="218"/>
        <v>1.1100000000000001</v>
      </c>
      <c r="N343" s="190">
        <v>1.5</v>
      </c>
      <c r="O343" s="190">
        <f t="shared" si="219"/>
        <v>0.13500000000000001</v>
      </c>
      <c r="P343" s="190">
        <f t="shared" si="220"/>
        <v>0.21</v>
      </c>
      <c r="Q343" s="190">
        <f t="shared" si="221"/>
        <v>0.15</v>
      </c>
      <c r="R343" s="190">
        <v>67.8</v>
      </c>
      <c r="S343" s="190">
        <f t="shared" si="222"/>
        <v>6.1019999999999994</v>
      </c>
      <c r="T343" s="190">
        <f t="shared" si="223"/>
        <v>9.4919999999999991</v>
      </c>
      <c r="U343" s="190">
        <f t="shared" si="224"/>
        <v>6.78</v>
      </c>
      <c r="V343" s="190">
        <v>329</v>
      </c>
      <c r="W343" s="190">
        <f t="shared" si="225"/>
        <v>29.61</v>
      </c>
      <c r="X343" s="190">
        <f t="shared" ref="X343:X360" si="226">H343*V343/100</f>
        <v>46.06</v>
      </c>
      <c r="Y343" s="190">
        <f t="shared" ref="Y343:Y360" si="227">I343*V343/100</f>
        <v>32.9</v>
      </c>
    </row>
    <row r="344" spans="2:25" ht="15.75" x14ac:dyDescent="0.25">
      <c r="B344" s="228"/>
      <c r="C344" s="209"/>
      <c r="D344" s="209"/>
      <c r="E344" s="209"/>
      <c r="F344" s="3" t="s">
        <v>58</v>
      </c>
      <c r="G344" s="102">
        <v>12</v>
      </c>
      <c r="H344" s="102">
        <v>17</v>
      </c>
      <c r="I344" s="103">
        <v>24</v>
      </c>
      <c r="J344" s="190">
        <v>7</v>
      </c>
      <c r="K344" s="190">
        <f t="shared" si="216"/>
        <v>0.84</v>
      </c>
      <c r="L344" s="190">
        <f t="shared" si="217"/>
        <v>1.19</v>
      </c>
      <c r="M344" s="190">
        <f t="shared" si="218"/>
        <v>1.68</v>
      </c>
      <c r="N344" s="190">
        <v>7.9</v>
      </c>
      <c r="O344" s="190">
        <f t="shared" si="219"/>
        <v>0.94800000000000006</v>
      </c>
      <c r="P344" s="190">
        <f t="shared" si="220"/>
        <v>1.3430000000000002</v>
      </c>
      <c r="Q344" s="190">
        <f t="shared" si="221"/>
        <v>1.8960000000000001</v>
      </c>
      <c r="R344" s="190">
        <v>9.5</v>
      </c>
      <c r="S344" s="190">
        <f t="shared" si="222"/>
        <v>1.1399999999999999</v>
      </c>
      <c r="T344" s="190">
        <f t="shared" si="223"/>
        <v>1.615</v>
      </c>
      <c r="U344" s="190">
        <f t="shared" si="224"/>
        <v>2.2799999999999998</v>
      </c>
      <c r="V344" s="190">
        <v>135</v>
      </c>
      <c r="W344" s="190">
        <f t="shared" si="225"/>
        <v>16.2</v>
      </c>
      <c r="X344" s="190">
        <f t="shared" si="226"/>
        <v>22.95</v>
      </c>
      <c r="Y344" s="190">
        <f t="shared" si="227"/>
        <v>32.4</v>
      </c>
    </row>
    <row r="345" spans="2:25" ht="15.75" x14ac:dyDescent="0.25">
      <c r="B345" s="228"/>
      <c r="C345" s="209"/>
      <c r="D345" s="209"/>
      <c r="E345" s="209"/>
      <c r="F345" s="3" t="s">
        <v>34</v>
      </c>
      <c r="G345" s="102">
        <v>5</v>
      </c>
      <c r="H345" s="102">
        <v>8</v>
      </c>
      <c r="I345" s="103">
        <v>10</v>
      </c>
      <c r="J345" s="190">
        <v>12.2</v>
      </c>
      <c r="K345" s="190">
        <f t="shared" si="216"/>
        <v>0.61</v>
      </c>
      <c r="L345" s="190">
        <f t="shared" si="217"/>
        <v>0.97599999999999998</v>
      </c>
      <c r="M345" s="190">
        <f t="shared" si="218"/>
        <v>1.22</v>
      </c>
      <c r="N345" s="190">
        <v>1.5</v>
      </c>
      <c r="O345" s="190">
        <f t="shared" si="219"/>
        <v>7.4999999999999997E-2</v>
      </c>
      <c r="P345" s="190">
        <f t="shared" si="220"/>
        <v>0.12</v>
      </c>
      <c r="Q345" s="190">
        <f t="shared" si="221"/>
        <v>0.15</v>
      </c>
      <c r="R345" s="190">
        <v>76.5</v>
      </c>
      <c r="S345" s="190">
        <f t="shared" si="222"/>
        <v>3.8250000000000002</v>
      </c>
      <c r="T345" s="190">
        <f t="shared" si="223"/>
        <v>6.12</v>
      </c>
      <c r="U345" s="190">
        <f t="shared" si="224"/>
        <v>7.65</v>
      </c>
      <c r="V345" s="190">
        <v>368</v>
      </c>
      <c r="W345" s="190">
        <f t="shared" si="225"/>
        <v>18.399999999999999</v>
      </c>
      <c r="X345" s="190">
        <f t="shared" si="226"/>
        <v>29.44</v>
      </c>
      <c r="Y345" s="190">
        <f t="shared" si="227"/>
        <v>36.799999999999997</v>
      </c>
    </row>
    <row r="346" spans="2:25" ht="15.75" x14ac:dyDescent="0.25">
      <c r="B346" s="228"/>
      <c r="C346" s="209"/>
      <c r="D346" s="209"/>
      <c r="E346" s="209"/>
      <c r="F346" s="3" t="s">
        <v>35</v>
      </c>
      <c r="G346" s="193">
        <v>3</v>
      </c>
      <c r="H346" s="193">
        <v>5</v>
      </c>
      <c r="I346" s="80">
        <v>6</v>
      </c>
      <c r="J346" s="190">
        <v>0</v>
      </c>
      <c r="K346" s="190">
        <f t="shared" si="216"/>
        <v>0</v>
      </c>
      <c r="L346" s="190">
        <f t="shared" si="217"/>
        <v>0</v>
      </c>
      <c r="M346" s="190">
        <f t="shared" si="218"/>
        <v>0</v>
      </c>
      <c r="N346" s="190">
        <v>99.9</v>
      </c>
      <c r="O346" s="190">
        <f t="shared" si="219"/>
        <v>2.9970000000000003</v>
      </c>
      <c r="P346" s="190">
        <f t="shared" si="220"/>
        <v>4.9950000000000001</v>
      </c>
      <c r="Q346" s="190">
        <f t="shared" si="221"/>
        <v>5.9940000000000007</v>
      </c>
      <c r="R346" s="190">
        <v>0</v>
      </c>
      <c r="S346" s="190">
        <f t="shared" si="222"/>
        <v>0</v>
      </c>
      <c r="T346" s="190">
        <f t="shared" si="223"/>
        <v>0</v>
      </c>
      <c r="U346" s="190">
        <f t="shared" si="224"/>
        <v>0</v>
      </c>
      <c r="V346" s="190">
        <v>899</v>
      </c>
      <c r="W346" s="190">
        <f t="shared" si="225"/>
        <v>26.97</v>
      </c>
      <c r="X346" s="190">
        <f t="shared" si="226"/>
        <v>44.95</v>
      </c>
      <c r="Y346" s="190">
        <f t="shared" si="227"/>
        <v>53.94</v>
      </c>
    </row>
    <row r="347" spans="2:25" ht="16.5" thickBot="1" x14ac:dyDescent="0.3">
      <c r="B347" s="228"/>
      <c r="C347" s="209"/>
      <c r="D347" s="209"/>
      <c r="E347" s="209"/>
      <c r="F347" s="3" t="s">
        <v>10</v>
      </c>
      <c r="G347" s="193">
        <v>1</v>
      </c>
      <c r="H347" s="193">
        <v>1</v>
      </c>
      <c r="I347" s="80">
        <v>1</v>
      </c>
      <c r="J347" s="190">
        <v>0</v>
      </c>
      <c r="K347" s="190">
        <f t="shared" si="216"/>
        <v>0</v>
      </c>
      <c r="L347" s="190">
        <f t="shared" si="217"/>
        <v>0</v>
      </c>
      <c r="M347" s="190">
        <f t="shared" si="218"/>
        <v>0</v>
      </c>
      <c r="N347" s="190">
        <v>0</v>
      </c>
      <c r="O347" s="190">
        <f t="shared" si="219"/>
        <v>0</v>
      </c>
      <c r="P347" s="190">
        <f t="shared" si="220"/>
        <v>0</v>
      </c>
      <c r="Q347" s="190">
        <f t="shared" si="221"/>
        <v>0</v>
      </c>
      <c r="R347" s="190">
        <v>0</v>
      </c>
      <c r="S347" s="190">
        <f t="shared" si="222"/>
        <v>0</v>
      </c>
      <c r="T347" s="190">
        <f t="shared" si="223"/>
        <v>0</v>
      </c>
      <c r="U347" s="190">
        <f t="shared" si="224"/>
        <v>0</v>
      </c>
      <c r="V347" s="190">
        <v>0</v>
      </c>
      <c r="W347" s="190">
        <f t="shared" si="225"/>
        <v>0</v>
      </c>
      <c r="X347" s="190">
        <f t="shared" si="226"/>
        <v>0</v>
      </c>
      <c r="Y347" s="190">
        <f t="shared" si="227"/>
        <v>0</v>
      </c>
    </row>
    <row r="348" spans="2:25" ht="13.5" customHeight="1" x14ac:dyDescent="0.25">
      <c r="B348" s="220" t="s">
        <v>66</v>
      </c>
      <c r="C348" s="274">
        <v>20</v>
      </c>
      <c r="D348" s="271">
        <v>20</v>
      </c>
      <c r="E348" s="271">
        <v>20</v>
      </c>
      <c r="F348" s="3" t="s">
        <v>63</v>
      </c>
      <c r="G348" s="4">
        <v>20</v>
      </c>
      <c r="H348" s="4">
        <v>20</v>
      </c>
      <c r="I348" s="4">
        <v>20</v>
      </c>
      <c r="J348" s="190">
        <v>2</v>
      </c>
      <c r="K348" s="190">
        <f t="shared" si="216"/>
        <v>0.4</v>
      </c>
      <c r="L348" s="190">
        <f t="shared" si="217"/>
        <v>0.4</v>
      </c>
      <c r="M348" s="190">
        <f t="shared" si="218"/>
        <v>0.4</v>
      </c>
      <c r="N348" s="190">
        <v>0.1</v>
      </c>
      <c r="O348" s="190">
        <f t="shared" si="219"/>
        <v>0.02</v>
      </c>
      <c r="P348" s="190">
        <f t="shared" si="220"/>
        <v>0.02</v>
      </c>
      <c r="Q348" s="190">
        <f t="shared" si="221"/>
        <v>0.02</v>
      </c>
      <c r="R348" s="190">
        <v>1.2</v>
      </c>
      <c r="S348" s="190">
        <f t="shared" si="222"/>
        <v>0.24</v>
      </c>
      <c r="T348" s="190">
        <f t="shared" si="223"/>
        <v>0.24</v>
      </c>
      <c r="U348" s="190">
        <f t="shared" si="224"/>
        <v>0.24</v>
      </c>
      <c r="V348" s="190">
        <v>13</v>
      </c>
      <c r="W348" s="190">
        <f t="shared" si="225"/>
        <v>2.6</v>
      </c>
      <c r="X348" s="190">
        <f t="shared" si="226"/>
        <v>2.6</v>
      </c>
      <c r="Y348" s="190">
        <f t="shared" si="227"/>
        <v>2.6</v>
      </c>
    </row>
    <row r="349" spans="2:25" ht="15.75" customHeight="1" x14ac:dyDescent="0.25">
      <c r="B349" s="220"/>
      <c r="C349" s="275"/>
      <c r="D349" s="272"/>
      <c r="E349" s="272"/>
      <c r="F349" s="3" t="s">
        <v>35</v>
      </c>
      <c r="G349" s="193">
        <v>4</v>
      </c>
      <c r="H349" s="193">
        <v>4</v>
      </c>
      <c r="I349" s="193">
        <v>4</v>
      </c>
      <c r="J349" s="190">
        <v>0</v>
      </c>
      <c r="K349" s="190">
        <f t="shared" si="216"/>
        <v>0</v>
      </c>
      <c r="L349" s="190">
        <f t="shared" si="217"/>
        <v>0</v>
      </c>
      <c r="M349" s="190">
        <f t="shared" si="218"/>
        <v>0</v>
      </c>
      <c r="N349" s="190">
        <v>99.9</v>
      </c>
      <c r="O349" s="190">
        <f t="shared" si="219"/>
        <v>3.9960000000000004</v>
      </c>
      <c r="P349" s="190">
        <f t="shared" si="220"/>
        <v>3.9960000000000004</v>
      </c>
      <c r="Q349" s="190">
        <f t="shared" si="221"/>
        <v>3.9960000000000004</v>
      </c>
      <c r="R349" s="190">
        <v>0</v>
      </c>
      <c r="S349" s="190">
        <f t="shared" si="222"/>
        <v>0</v>
      </c>
      <c r="T349" s="190">
        <f t="shared" si="223"/>
        <v>0</v>
      </c>
      <c r="U349" s="190">
        <f t="shared" si="224"/>
        <v>0</v>
      </c>
      <c r="V349" s="190">
        <v>899</v>
      </c>
      <c r="W349" s="190">
        <f t="shared" si="225"/>
        <v>35.96</v>
      </c>
      <c r="X349" s="190">
        <f t="shared" si="226"/>
        <v>35.96</v>
      </c>
      <c r="Y349" s="190">
        <f t="shared" si="227"/>
        <v>35.96</v>
      </c>
    </row>
    <row r="350" spans="2:25" ht="15.75" x14ac:dyDescent="0.25">
      <c r="B350" s="220"/>
      <c r="C350" s="275"/>
      <c r="D350" s="272"/>
      <c r="E350" s="272"/>
      <c r="F350" s="3" t="s">
        <v>64</v>
      </c>
      <c r="G350" s="4">
        <v>10</v>
      </c>
      <c r="H350" s="4">
        <v>10</v>
      </c>
      <c r="I350" s="4">
        <v>10</v>
      </c>
      <c r="J350" s="190">
        <v>11.1</v>
      </c>
      <c r="K350" s="190">
        <f t="shared" si="216"/>
        <v>1.1100000000000001</v>
      </c>
      <c r="L350" s="190">
        <f t="shared" si="217"/>
        <v>1.1100000000000001</v>
      </c>
      <c r="M350" s="190">
        <f t="shared" si="218"/>
        <v>1.1100000000000001</v>
      </c>
      <c r="N350" s="190">
        <v>1.5</v>
      </c>
      <c r="O350" s="190">
        <f t="shared" si="219"/>
        <v>0.15</v>
      </c>
      <c r="P350" s="190">
        <f t="shared" si="220"/>
        <v>0.15</v>
      </c>
      <c r="Q350" s="190">
        <f t="shared" si="221"/>
        <v>0.15</v>
      </c>
      <c r="R350" s="190">
        <v>67.8</v>
      </c>
      <c r="S350" s="190">
        <f t="shared" si="222"/>
        <v>6.78</v>
      </c>
      <c r="T350" s="190">
        <f t="shared" si="223"/>
        <v>6.78</v>
      </c>
      <c r="U350" s="190">
        <f t="shared" si="224"/>
        <v>6.78</v>
      </c>
      <c r="V350" s="190">
        <v>329</v>
      </c>
      <c r="W350" s="190">
        <f t="shared" si="225"/>
        <v>32.9</v>
      </c>
      <c r="X350" s="190">
        <f t="shared" si="226"/>
        <v>32.9</v>
      </c>
      <c r="Y350" s="190">
        <f t="shared" si="227"/>
        <v>32.9</v>
      </c>
    </row>
    <row r="351" spans="2:25" ht="15.75" x14ac:dyDescent="0.25">
      <c r="B351" s="220"/>
      <c r="C351" s="275"/>
      <c r="D351" s="272"/>
      <c r="E351" s="272"/>
      <c r="F351" s="3" t="s">
        <v>65</v>
      </c>
      <c r="G351" s="4">
        <v>20</v>
      </c>
      <c r="H351" s="4">
        <v>20</v>
      </c>
      <c r="I351" s="4">
        <v>20</v>
      </c>
      <c r="J351" s="190">
        <v>3.6</v>
      </c>
      <c r="K351" s="190">
        <f t="shared" si="216"/>
        <v>0.72</v>
      </c>
      <c r="L351" s="190">
        <f t="shared" si="217"/>
        <v>0.72</v>
      </c>
      <c r="M351" s="190">
        <f t="shared" si="218"/>
        <v>0.72</v>
      </c>
      <c r="N351" s="190">
        <v>0</v>
      </c>
      <c r="O351" s="190">
        <f t="shared" si="219"/>
        <v>0</v>
      </c>
      <c r="P351" s="190">
        <f t="shared" si="220"/>
        <v>0</v>
      </c>
      <c r="Q351" s="190">
        <f t="shared" si="221"/>
        <v>0</v>
      </c>
      <c r="R351" s="190">
        <v>11.8</v>
      </c>
      <c r="S351" s="190">
        <f t="shared" si="222"/>
        <v>2.36</v>
      </c>
      <c r="T351" s="190">
        <f t="shared" si="223"/>
        <v>2.36</v>
      </c>
      <c r="U351" s="190">
        <f t="shared" si="224"/>
        <v>2.36</v>
      </c>
      <c r="V351" s="190">
        <v>63</v>
      </c>
      <c r="W351" s="190">
        <f t="shared" si="225"/>
        <v>12.6</v>
      </c>
      <c r="X351" s="190">
        <f t="shared" si="226"/>
        <v>12.6</v>
      </c>
      <c r="Y351" s="190">
        <f t="shared" si="227"/>
        <v>12.6</v>
      </c>
    </row>
    <row r="352" spans="2:25" ht="15.75" x14ac:dyDescent="0.25">
      <c r="B352" s="220"/>
      <c r="C352" s="275"/>
      <c r="D352" s="272"/>
      <c r="E352" s="272"/>
      <c r="F352" s="3" t="s">
        <v>16</v>
      </c>
      <c r="G352" s="4">
        <v>16</v>
      </c>
      <c r="H352" s="4">
        <v>16</v>
      </c>
      <c r="I352" s="4">
        <v>16</v>
      </c>
      <c r="J352" s="190">
        <v>1.3</v>
      </c>
      <c r="K352" s="190">
        <f t="shared" si="216"/>
        <v>0.20800000000000002</v>
      </c>
      <c r="L352" s="190">
        <f t="shared" si="217"/>
        <v>0.20800000000000002</v>
      </c>
      <c r="M352" s="190">
        <f t="shared" si="218"/>
        <v>0.20800000000000002</v>
      </c>
      <c r="N352" s="190">
        <v>0.1</v>
      </c>
      <c r="O352" s="190">
        <f t="shared" si="219"/>
        <v>1.6E-2</v>
      </c>
      <c r="P352" s="190">
        <f t="shared" si="220"/>
        <v>1.6E-2</v>
      </c>
      <c r="Q352" s="190">
        <f t="shared" si="221"/>
        <v>1.6E-2</v>
      </c>
      <c r="R352" s="190">
        <v>7</v>
      </c>
      <c r="S352" s="190">
        <f t="shared" si="222"/>
        <v>1.1200000000000001</v>
      </c>
      <c r="T352" s="190">
        <f t="shared" si="223"/>
        <v>1.1200000000000001</v>
      </c>
      <c r="U352" s="190">
        <f t="shared" si="224"/>
        <v>1.1200000000000001</v>
      </c>
      <c r="V352" s="190">
        <v>33</v>
      </c>
      <c r="W352" s="190">
        <f t="shared" si="225"/>
        <v>5.28</v>
      </c>
      <c r="X352" s="190">
        <f t="shared" si="226"/>
        <v>5.28</v>
      </c>
      <c r="Y352" s="190">
        <f t="shared" si="227"/>
        <v>5.28</v>
      </c>
    </row>
    <row r="353" spans="2:25" ht="15.75" x14ac:dyDescent="0.25">
      <c r="B353" s="220"/>
      <c r="C353" s="275"/>
      <c r="D353" s="272"/>
      <c r="E353" s="272"/>
      <c r="F353" s="3" t="s">
        <v>11</v>
      </c>
      <c r="G353" s="4">
        <v>4</v>
      </c>
      <c r="H353" s="4">
        <v>4</v>
      </c>
      <c r="I353" s="4">
        <v>4</v>
      </c>
      <c r="J353" s="190">
        <v>1.7</v>
      </c>
      <c r="K353" s="190">
        <f t="shared" si="216"/>
        <v>6.8000000000000005E-2</v>
      </c>
      <c r="L353" s="190">
        <f t="shared" si="217"/>
        <v>6.8000000000000005E-2</v>
      </c>
      <c r="M353" s="190">
        <f t="shared" si="218"/>
        <v>6.8000000000000005E-2</v>
      </c>
      <c r="N353" s="190">
        <v>0</v>
      </c>
      <c r="O353" s="190">
        <f t="shared" si="219"/>
        <v>0</v>
      </c>
      <c r="P353" s="190">
        <f t="shared" si="220"/>
        <v>0</v>
      </c>
      <c r="Q353" s="190">
        <f t="shared" si="221"/>
        <v>0</v>
      </c>
      <c r="R353" s="190">
        <v>9.5</v>
      </c>
      <c r="S353" s="190">
        <f t="shared" si="222"/>
        <v>0.38</v>
      </c>
      <c r="T353" s="190">
        <f t="shared" si="223"/>
        <v>0.38</v>
      </c>
      <c r="U353" s="190">
        <f t="shared" si="224"/>
        <v>0.38</v>
      </c>
      <c r="V353" s="190">
        <v>43</v>
      </c>
      <c r="W353" s="190">
        <f t="shared" si="225"/>
        <v>1.72</v>
      </c>
      <c r="X353" s="190">
        <f t="shared" si="226"/>
        <v>1.72</v>
      </c>
      <c r="Y353" s="190">
        <f t="shared" si="227"/>
        <v>1.72</v>
      </c>
    </row>
    <row r="354" spans="2:25" ht="15.75" x14ac:dyDescent="0.25">
      <c r="B354" s="220"/>
      <c r="C354" s="275"/>
      <c r="D354" s="272"/>
      <c r="E354" s="272"/>
      <c r="F354" s="3" t="s">
        <v>19</v>
      </c>
      <c r="G354" s="4">
        <v>3</v>
      </c>
      <c r="H354" s="4">
        <v>3</v>
      </c>
      <c r="I354" s="4">
        <v>3</v>
      </c>
      <c r="J354" s="190">
        <v>0</v>
      </c>
      <c r="K354" s="190">
        <f t="shared" si="216"/>
        <v>0</v>
      </c>
      <c r="L354" s="190">
        <f t="shared" si="217"/>
        <v>0</v>
      </c>
      <c r="M354" s="190">
        <f t="shared" si="218"/>
        <v>0</v>
      </c>
      <c r="N354" s="190">
        <v>0</v>
      </c>
      <c r="O354" s="190">
        <f t="shared" si="219"/>
        <v>0</v>
      </c>
      <c r="P354" s="190">
        <f t="shared" si="220"/>
        <v>0</v>
      </c>
      <c r="Q354" s="190">
        <f t="shared" si="221"/>
        <v>0</v>
      </c>
      <c r="R354" s="190">
        <v>99.8</v>
      </c>
      <c r="S354" s="190">
        <f t="shared" si="222"/>
        <v>2.9939999999999998</v>
      </c>
      <c r="T354" s="190">
        <f t="shared" si="223"/>
        <v>2.9939999999999998</v>
      </c>
      <c r="U354" s="190">
        <f t="shared" si="224"/>
        <v>2.9939999999999998</v>
      </c>
      <c r="V354" s="190">
        <v>374</v>
      </c>
      <c r="W354" s="190">
        <f t="shared" si="225"/>
        <v>11.22</v>
      </c>
      <c r="X354" s="190">
        <f t="shared" si="226"/>
        <v>11.22</v>
      </c>
      <c r="Y354" s="190">
        <f t="shared" si="227"/>
        <v>11.22</v>
      </c>
    </row>
    <row r="355" spans="2:25" ht="15.75" x14ac:dyDescent="0.25">
      <c r="B355" s="220"/>
      <c r="C355" s="276"/>
      <c r="D355" s="273"/>
      <c r="E355" s="273"/>
      <c r="F355" s="3" t="s">
        <v>10</v>
      </c>
      <c r="G355" s="4">
        <v>1</v>
      </c>
      <c r="H355" s="4">
        <v>1</v>
      </c>
      <c r="I355" s="4">
        <v>1</v>
      </c>
      <c r="J355" s="190">
        <v>0</v>
      </c>
      <c r="K355" s="190">
        <f t="shared" si="216"/>
        <v>0</v>
      </c>
      <c r="L355" s="190">
        <f t="shared" si="217"/>
        <v>0</v>
      </c>
      <c r="M355" s="190">
        <f t="shared" si="218"/>
        <v>0</v>
      </c>
      <c r="N355" s="190">
        <v>0</v>
      </c>
      <c r="O355" s="190">
        <f t="shared" si="219"/>
        <v>0</v>
      </c>
      <c r="P355" s="190">
        <f t="shared" si="220"/>
        <v>0</v>
      </c>
      <c r="Q355" s="190">
        <f t="shared" si="221"/>
        <v>0</v>
      </c>
      <c r="R355" s="190">
        <v>0</v>
      </c>
      <c r="S355" s="190">
        <f t="shared" si="222"/>
        <v>0</v>
      </c>
      <c r="T355" s="190">
        <f t="shared" si="223"/>
        <v>0</v>
      </c>
      <c r="U355" s="190">
        <f t="shared" si="224"/>
        <v>0</v>
      </c>
      <c r="V355" s="190">
        <v>0</v>
      </c>
      <c r="W355" s="190">
        <f t="shared" si="225"/>
        <v>0</v>
      </c>
      <c r="X355" s="190">
        <f t="shared" si="226"/>
        <v>0</v>
      </c>
      <c r="Y355" s="190">
        <f t="shared" si="227"/>
        <v>0</v>
      </c>
    </row>
    <row r="356" spans="2:25" ht="15.75" customHeight="1" x14ac:dyDescent="0.25">
      <c r="B356" s="265" t="s">
        <v>86</v>
      </c>
      <c r="C356" s="209">
        <v>100</v>
      </c>
      <c r="D356" s="209">
        <v>130</v>
      </c>
      <c r="E356" s="209">
        <v>150</v>
      </c>
      <c r="F356" s="51" t="s">
        <v>60</v>
      </c>
      <c r="G356" s="193">
        <v>36</v>
      </c>
      <c r="H356" s="193">
        <v>46</v>
      </c>
      <c r="I356" s="193">
        <v>56</v>
      </c>
      <c r="J356" s="200">
        <v>7</v>
      </c>
      <c r="K356" s="190">
        <f t="shared" si="216"/>
        <v>2.52</v>
      </c>
      <c r="L356" s="190">
        <f t="shared" si="217"/>
        <v>3.22</v>
      </c>
      <c r="M356" s="190">
        <f t="shared" si="218"/>
        <v>3.92</v>
      </c>
      <c r="N356" s="200">
        <v>0.6</v>
      </c>
      <c r="O356" s="190">
        <f t="shared" si="219"/>
        <v>0.21599999999999997</v>
      </c>
      <c r="P356" s="190">
        <f t="shared" si="220"/>
        <v>0.27599999999999997</v>
      </c>
      <c r="Q356" s="190">
        <f t="shared" si="221"/>
        <v>0.33600000000000002</v>
      </c>
      <c r="R356" s="200">
        <v>77.3</v>
      </c>
      <c r="S356" s="190">
        <f t="shared" si="222"/>
        <v>27.827999999999996</v>
      </c>
      <c r="T356" s="190">
        <f t="shared" si="223"/>
        <v>35.558</v>
      </c>
      <c r="U356" s="190">
        <f t="shared" si="224"/>
        <v>43.288000000000004</v>
      </c>
      <c r="V356" s="200">
        <v>323</v>
      </c>
      <c r="W356" s="190">
        <f t="shared" si="225"/>
        <v>116.28</v>
      </c>
      <c r="X356" s="190">
        <f t="shared" si="226"/>
        <v>148.58000000000001</v>
      </c>
      <c r="Y356" s="190">
        <f t="shared" si="227"/>
        <v>180.88</v>
      </c>
    </row>
    <row r="357" spans="2:25" ht="15.75" customHeight="1" x14ac:dyDescent="0.25">
      <c r="B357" s="265"/>
      <c r="C357" s="209"/>
      <c r="D357" s="209"/>
      <c r="E357" s="209"/>
      <c r="F357" s="3" t="s">
        <v>33</v>
      </c>
      <c r="G357" s="193">
        <v>5</v>
      </c>
      <c r="H357" s="193">
        <v>5</v>
      </c>
      <c r="I357" s="193">
        <v>5</v>
      </c>
      <c r="J357" s="190">
        <v>1.3</v>
      </c>
      <c r="K357" s="190">
        <f t="shared" si="216"/>
        <v>6.5000000000000002E-2</v>
      </c>
      <c r="L357" s="190">
        <f t="shared" si="217"/>
        <v>6.5000000000000002E-2</v>
      </c>
      <c r="M357" s="190">
        <f t="shared" si="218"/>
        <v>6.5000000000000002E-2</v>
      </c>
      <c r="N357" s="190">
        <v>72.5</v>
      </c>
      <c r="O357" s="190">
        <f t="shared" si="219"/>
        <v>3.625</v>
      </c>
      <c r="P357" s="190">
        <f t="shared" si="220"/>
        <v>3.625</v>
      </c>
      <c r="Q357" s="190">
        <f t="shared" si="221"/>
        <v>3.625</v>
      </c>
      <c r="R357" s="190">
        <v>0.9</v>
      </c>
      <c r="S357" s="190">
        <f t="shared" si="222"/>
        <v>4.4999999999999998E-2</v>
      </c>
      <c r="T357" s="190">
        <f t="shared" si="223"/>
        <v>4.4999999999999998E-2</v>
      </c>
      <c r="U357" s="190">
        <f t="shared" si="224"/>
        <v>4.4999999999999998E-2</v>
      </c>
      <c r="V357" s="190">
        <v>661</v>
      </c>
      <c r="W357" s="190">
        <f t="shared" si="225"/>
        <v>33.049999999999997</v>
      </c>
      <c r="X357" s="190">
        <f t="shared" si="226"/>
        <v>33.049999999999997</v>
      </c>
      <c r="Y357" s="190">
        <f t="shared" si="227"/>
        <v>33.049999999999997</v>
      </c>
    </row>
    <row r="358" spans="2:25" ht="17.25" customHeight="1" x14ac:dyDescent="0.25">
      <c r="B358" s="265"/>
      <c r="C358" s="209"/>
      <c r="D358" s="209"/>
      <c r="E358" s="209"/>
      <c r="F358" s="74" t="s">
        <v>10</v>
      </c>
      <c r="G358" s="201">
        <v>1</v>
      </c>
      <c r="H358" s="201">
        <v>1</v>
      </c>
      <c r="I358" s="201">
        <v>1</v>
      </c>
      <c r="J358" s="190">
        <v>0</v>
      </c>
      <c r="K358" s="190">
        <f t="shared" si="216"/>
        <v>0</v>
      </c>
      <c r="L358" s="190">
        <f t="shared" si="217"/>
        <v>0</v>
      </c>
      <c r="M358" s="190">
        <f t="shared" si="218"/>
        <v>0</v>
      </c>
      <c r="N358" s="190">
        <v>0</v>
      </c>
      <c r="O358" s="190">
        <f t="shared" si="219"/>
        <v>0</v>
      </c>
      <c r="P358" s="190">
        <f t="shared" si="220"/>
        <v>0</v>
      </c>
      <c r="Q358" s="190">
        <f t="shared" si="221"/>
        <v>0</v>
      </c>
      <c r="R358" s="190">
        <v>0</v>
      </c>
      <c r="S358" s="190">
        <f t="shared" si="222"/>
        <v>0</v>
      </c>
      <c r="T358" s="190">
        <f t="shared" si="223"/>
        <v>0</v>
      </c>
      <c r="U358" s="190">
        <f t="shared" si="224"/>
        <v>0</v>
      </c>
      <c r="V358" s="190">
        <v>0</v>
      </c>
      <c r="W358" s="190">
        <f t="shared" si="225"/>
        <v>0</v>
      </c>
      <c r="X358" s="190">
        <f t="shared" si="226"/>
        <v>0</v>
      </c>
      <c r="Y358" s="190">
        <f t="shared" si="227"/>
        <v>0</v>
      </c>
    </row>
    <row r="359" spans="2:25" ht="16.5" thickBot="1" x14ac:dyDescent="0.3">
      <c r="B359" s="196" t="s">
        <v>111</v>
      </c>
      <c r="C359" s="194">
        <v>200</v>
      </c>
      <c r="D359" s="194">
        <v>200</v>
      </c>
      <c r="E359" s="194">
        <v>200</v>
      </c>
      <c r="F359" s="196" t="s">
        <v>111</v>
      </c>
      <c r="G359" s="193">
        <v>200</v>
      </c>
      <c r="H359" s="193">
        <v>200</v>
      </c>
      <c r="I359" s="80">
        <v>200</v>
      </c>
      <c r="J359" s="190">
        <v>0.5</v>
      </c>
      <c r="K359" s="190">
        <f t="shared" si="216"/>
        <v>1</v>
      </c>
      <c r="L359" s="190">
        <f t="shared" si="217"/>
        <v>1</v>
      </c>
      <c r="M359" s="190">
        <f t="shared" si="218"/>
        <v>1</v>
      </c>
      <c r="N359" s="190">
        <v>0.1</v>
      </c>
      <c r="O359" s="190">
        <f t="shared" si="219"/>
        <v>0.2</v>
      </c>
      <c r="P359" s="190">
        <f t="shared" si="220"/>
        <v>0.2</v>
      </c>
      <c r="Q359" s="190">
        <f t="shared" si="221"/>
        <v>0.2</v>
      </c>
      <c r="R359" s="190">
        <v>10.1</v>
      </c>
      <c r="S359" s="190">
        <f t="shared" si="222"/>
        <v>20.2</v>
      </c>
      <c r="T359" s="190">
        <f t="shared" si="223"/>
        <v>20.2</v>
      </c>
      <c r="U359" s="190">
        <f t="shared" si="224"/>
        <v>20.2</v>
      </c>
      <c r="V359" s="190">
        <v>46</v>
      </c>
      <c r="W359" s="190">
        <f t="shared" si="225"/>
        <v>92</v>
      </c>
      <c r="X359" s="190">
        <f t="shared" si="226"/>
        <v>92</v>
      </c>
      <c r="Y359" s="27">
        <f t="shared" si="227"/>
        <v>92</v>
      </c>
    </row>
    <row r="360" spans="2:25" ht="32.25" thickBot="1" x14ac:dyDescent="0.3">
      <c r="B360" s="12" t="s">
        <v>14</v>
      </c>
      <c r="C360" s="193">
        <v>20</v>
      </c>
      <c r="D360" s="193">
        <v>35</v>
      </c>
      <c r="E360" s="193">
        <v>40</v>
      </c>
      <c r="F360" s="11" t="s">
        <v>14</v>
      </c>
      <c r="G360" s="106">
        <v>20</v>
      </c>
      <c r="H360" s="106">
        <v>35</v>
      </c>
      <c r="I360" s="107">
        <v>40</v>
      </c>
      <c r="J360" s="190">
        <v>6.5</v>
      </c>
      <c r="K360" s="187">
        <f t="shared" si="216"/>
        <v>1.3</v>
      </c>
      <c r="L360" s="187">
        <f t="shared" si="217"/>
        <v>2.2749999999999999</v>
      </c>
      <c r="M360" s="187">
        <f t="shared" si="218"/>
        <v>2.6</v>
      </c>
      <c r="N360" s="187">
        <v>1</v>
      </c>
      <c r="O360" s="187">
        <f t="shared" si="219"/>
        <v>0.2</v>
      </c>
      <c r="P360" s="187">
        <f t="shared" si="220"/>
        <v>0.35</v>
      </c>
      <c r="Q360" s="187">
        <f t="shared" si="221"/>
        <v>0.4</v>
      </c>
      <c r="R360" s="187">
        <v>40.1</v>
      </c>
      <c r="S360" s="187">
        <f t="shared" si="222"/>
        <v>8.02</v>
      </c>
      <c r="T360" s="187">
        <f t="shared" si="223"/>
        <v>14.035</v>
      </c>
      <c r="U360" s="187">
        <f t="shared" si="224"/>
        <v>16.04</v>
      </c>
      <c r="V360" s="187">
        <v>190</v>
      </c>
      <c r="W360" s="187">
        <f t="shared" si="225"/>
        <v>38</v>
      </c>
      <c r="X360" s="187">
        <f t="shared" si="226"/>
        <v>66.5</v>
      </c>
      <c r="Y360" s="187">
        <f t="shared" si="227"/>
        <v>76</v>
      </c>
    </row>
    <row r="361" spans="2:25" ht="18.75" x14ac:dyDescent="0.3">
      <c r="B361" s="26"/>
      <c r="C361" s="26"/>
      <c r="D361" s="26"/>
      <c r="E361" s="26"/>
      <c r="F361" s="26"/>
      <c r="G361" s="26"/>
      <c r="H361" s="26"/>
      <c r="I361" s="26"/>
      <c r="J361" s="114"/>
      <c r="K361" s="118">
        <f>SUM(K337:K360)</f>
        <v>35.474599999999988</v>
      </c>
      <c r="L361" s="118">
        <f>SUM(L337:L360)</f>
        <v>51.68119999999999</v>
      </c>
      <c r="M361" s="118">
        <f>SUM(M337:M360)</f>
        <v>65.18219999999998</v>
      </c>
      <c r="N361" s="118"/>
      <c r="O361" s="118">
        <f>SUM(O337:O360)</f>
        <v>22.573999999999995</v>
      </c>
      <c r="P361" s="118">
        <f>SUM(P337:P360)</f>
        <v>30.89</v>
      </c>
      <c r="Q361" s="118">
        <f>SUM(Q337:Q360)</f>
        <v>35.923999999999992</v>
      </c>
      <c r="R361" s="118"/>
      <c r="S361" s="118">
        <f>SUM(S337:S360)</f>
        <v>91.573999999999998</v>
      </c>
      <c r="T361" s="118">
        <f>SUM(T337:T360)</f>
        <v>116.84100000000001</v>
      </c>
      <c r="U361" s="118">
        <f>SUM(U337:U360)</f>
        <v>128.291</v>
      </c>
      <c r="V361" s="118"/>
      <c r="W361" s="118">
        <f>SUM(W337:W360)</f>
        <v>595.30999999999995</v>
      </c>
      <c r="X361" s="118">
        <f>SUM(X337:X360)</f>
        <v>775.86</v>
      </c>
      <c r="Y361" s="118">
        <f>SUM(Y337:Y360)</f>
        <v>863.96</v>
      </c>
    </row>
    <row r="362" spans="2:25" ht="15.75" x14ac:dyDescent="0.25">
      <c r="B362" s="26" t="s">
        <v>24</v>
      </c>
      <c r="C362" s="26"/>
      <c r="D362" s="26"/>
      <c r="E362" s="26"/>
      <c r="F362" s="26"/>
      <c r="G362" s="26"/>
      <c r="H362" s="26"/>
      <c r="I362" s="26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22"/>
    </row>
    <row r="363" spans="2:25" ht="15.75" customHeight="1" x14ac:dyDescent="0.25">
      <c r="B363" s="227" t="s">
        <v>123</v>
      </c>
      <c r="C363" s="222">
        <v>60</v>
      </c>
      <c r="D363" s="222">
        <v>100</v>
      </c>
      <c r="E363" s="222">
        <v>100</v>
      </c>
      <c r="F363" s="3" t="s">
        <v>16</v>
      </c>
      <c r="G363" s="193">
        <v>52</v>
      </c>
      <c r="H363" s="193">
        <v>86</v>
      </c>
      <c r="I363" s="80">
        <v>86</v>
      </c>
      <c r="J363" s="190">
        <v>1.3</v>
      </c>
      <c r="K363" s="190">
        <f t="shared" ref="K363:K365" si="228">G363*J363/100</f>
        <v>0.67600000000000005</v>
      </c>
      <c r="L363" s="190">
        <f t="shared" ref="L363:L365" si="229">H363*J363/100</f>
        <v>1.1179999999999999</v>
      </c>
      <c r="M363" s="190">
        <f t="shared" ref="M363:M365" si="230">I363*J363/100</f>
        <v>1.1179999999999999</v>
      </c>
      <c r="N363" s="190">
        <v>0.1</v>
      </c>
      <c r="O363" s="190">
        <f t="shared" ref="O363:O365" si="231">G363*N363/100</f>
        <v>5.2000000000000005E-2</v>
      </c>
      <c r="P363" s="190">
        <f t="shared" ref="P363:P365" si="232">H363*N363/100</f>
        <v>8.5999999999999993E-2</v>
      </c>
      <c r="Q363" s="190">
        <f t="shared" ref="Q363:Q365" si="233">I363*N363/100</f>
        <v>8.5999999999999993E-2</v>
      </c>
      <c r="R363" s="190">
        <v>7</v>
      </c>
      <c r="S363" s="190">
        <f t="shared" ref="S363:S365" si="234">G363*R363/100</f>
        <v>3.64</v>
      </c>
      <c r="T363" s="190">
        <f t="shared" ref="T363:T365" si="235">H363*R363/100</f>
        <v>6.02</v>
      </c>
      <c r="U363" s="190">
        <f t="shared" ref="U363:U365" si="236">I363*R363/100</f>
        <v>6.02</v>
      </c>
      <c r="V363" s="190">
        <v>33</v>
      </c>
      <c r="W363" s="190">
        <f t="shared" ref="W363:W365" si="237">G363*V363/100</f>
        <v>17.16</v>
      </c>
      <c r="X363" s="190">
        <f t="shared" ref="X363:X365" si="238">H363*V363/100</f>
        <v>28.38</v>
      </c>
      <c r="Y363" s="190">
        <f t="shared" ref="Y363:Y365" si="239">I363*V363/100</f>
        <v>28.38</v>
      </c>
    </row>
    <row r="364" spans="2:25" ht="15.75" x14ac:dyDescent="0.25">
      <c r="B364" s="228"/>
      <c r="C364" s="209"/>
      <c r="D364" s="209"/>
      <c r="E364" s="209"/>
      <c r="F364" s="3" t="s">
        <v>71</v>
      </c>
      <c r="G364" s="193">
        <v>3</v>
      </c>
      <c r="H364" s="193">
        <v>4</v>
      </c>
      <c r="I364" s="80">
        <v>4</v>
      </c>
      <c r="J364" s="190">
        <v>23.5</v>
      </c>
      <c r="K364" s="190">
        <f t="shared" si="228"/>
        <v>0.70499999999999996</v>
      </c>
      <c r="L364" s="190">
        <f t="shared" si="229"/>
        <v>0.94</v>
      </c>
      <c r="M364" s="190">
        <f t="shared" si="230"/>
        <v>0.94</v>
      </c>
      <c r="N364" s="190">
        <v>30.9</v>
      </c>
      <c r="O364" s="190">
        <f t="shared" si="231"/>
        <v>0.92699999999999994</v>
      </c>
      <c r="P364" s="190">
        <f t="shared" si="232"/>
        <v>1.236</v>
      </c>
      <c r="Q364" s="190">
        <f t="shared" si="233"/>
        <v>1.236</v>
      </c>
      <c r="R364" s="190">
        <v>0</v>
      </c>
      <c r="S364" s="190">
        <f t="shared" si="234"/>
        <v>0</v>
      </c>
      <c r="T364" s="190">
        <f t="shared" si="235"/>
        <v>0</v>
      </c>
      <c r="U364" s="190">
        <f t="shared" si="236"/>
        <v>0</v>
      </c>
      <c r="V364" s="190">
        <v>380</v>
      </c>
      <c r="W364" s="190">
        <f t="shared" si="237"/>
        <v>11.4</v>
      </c>
      <c r="X364" s="190">
        <f t="shared" si="238"/>
        <v>15.2</v>
      </c>
      <c r="Y364" s="190">
        <f t="shared" si="239"/>
        <v>15.2</v>
      </c>
    </row>
    <row r="365" spans="2:25" ht="16.5" thickBot="1" x14ac:dyDescent="0.3">
      <c r="B365" s="229"/>
      <c r="C365" s="210"/>
      <c r="D365" s="210"/>
      <c r="E365" s="210"/>
      <c r="F365" s="3" t="s">
        <v>13</v>
      </c>
      <c r="G365" s="193">
        <v>6</v>
      </c>
      <c r="H365" s="193">
        <v>10</v>
      </c>
      <c r="I365" s="80">
        <v>10</v>
      </c>
      <c r="J365" s="190">
        <v>0</v>
      </c>
      <c r="K365" s="190">
        <f t="shared" si="228"/>
        <v>0</v>
      </c>
      <c r="L365" s="190">
        <f t="shared" si="229"/>
        <v>0</v>
      </c>
      <c r="M365" s="190">
        <f t="shared" si="230"/>
        <v>0</v>
      </c>
      <c r="N365" s="190">
        <v>99.9</v>
      </c>
      <c r="O365" s="190">
        <f t="shared" si="231"/>
        <v>5.9940000000000007</v>
      </c>
      <c r="P365" s="190">
        <f t="shared" si="232"/>
        <v>9.99</v>
      </c>
      <c r="Q365" s="190">
        <f t="shared" si="233"/>
        <v>9.99</v>
      </c>
      <c r="R365" s="190">
        <v>0</v>
      </c>
      <c r="S365" s="190">
        <f t="shared" si="234"/>
        <v>0</v>
      </c>
      <c r="T365" s="190">
        <f t="shared" si="235"/>
        <v>0</v>
      </c>
      <c r="U365" s="190">
        <f t="shared" si="236"/>
        <v>0</v>
      </c>
      <c r="V365" s="190">
        <v>899</v>
      </c>
      <c r="W365" s="190">
        <f t="shared" si="237"/>
        <v>53.94</v>
      </c>
      <c r="X365" s="190">
        <f t="shared" si="238"/>
        <v>89.9</v>
      </c>
      <c r="Y365" s="190">
        <f t="shared" si="239"/>
        <v>89.9</v>
      </c>
    </row>
    <row r="366" spans="2:25" ht="63" x14ac:dyDescent="0.25">
      <c r="B366" s="224" t="s">
        <v>69</v>
      </c>
      <c r="C366" s="221">
        <v>200</v>
      </c>
      <c r="D366" s="221">
        <v>200</v>
      </c>
      <c r="E366" s="221">
        <v>250</v>
      </c>
      <c r="F366" s="68" t="s">
        <v>150</v>
      </c>
      <c r="G366" s="100">
        <v>109</v>
      </c>
      <c r="H366" s="100">
        <v>109</v>
      </c>
      <c r="I366" s="101">
        <v>145</v>
      </c>
      <c r="J366" s="190">
        <v>18.2</v>
      </c>
      <c r="K366" s="190">
        <f t="shared" ref="K366:K376" si="240">G366*J366/100</f>
        <v>19.838000000000001</v>
      </c>
      <c r="L366" s="190">
        <f t="shared" ref="L366:L376" si="241">H366*J366/100</f>
        <v>19.838000000000001</v>
      </c>
      <c r="M366" s="190">
        <f t="shared" ref="M366:M376" si="242">I366*J366/100</f>
        <v>26.39</v>
      </c>
      <c r="N366" s="190">
        <v>18.399999999999999</v>
      </c>
      <c r="O366" s="190">
        <f t="shared" ref="O366:O376" si="243">G366*N366/100</f>
        <v>20.055999999999997</v>
      </c>
      <c r="P366" s="190">
        <f t="shared" ref="P366:P376" si="244">H366*N366/100</f>
        <v>20.055999999999997</v>
      </c>
      <c r="Q366" s="190">
        <f t="shared" ref="Q366:Q376" si="245">I366*N366/100</f>
        <v>26.68</v>
      </c>
      <c r="R366" s="190">
        <v>0.7</v>
      </c>
      <c r="S366" s="190">
        <f t="shared" ref="S366:S376" si="246">G366*R366/100</f>
        <v>0.76300000000000001</v>
      </c>
      <c r="T366" s="190">
        <f t="shared" ref="T366:T376" si="247">H366*R366/100</f>
        <v>0.76300000000000001</v>
      </c>
      <c r="U366" s="190">
        <f t="shared" ref="U366:U376" si="248">I366*R366/100</f>
        <v>1.0149999999999999</v>
      </c>
      <c r="V366" s="190">
        <v>241</v>
      </c>
      <c r="W366" s="190">
        <f t="shared" ref="W366:W376" si="249">G366*V366/100</f>
        <v>262.69</v>
      </c>
      <c r="X366" s="190">
        <f t="shared" ref="X366:X376" si="250">H366*V366/100</f>
        <v>262.69</v>
      </c>
      <c r="Y366" s="27">
        <f t="shared" ref="Y366:Y376" si="251">I366*V366/100</f>
        <v>349.45</v>
      </c>
    </row>
    <row r="367" spans="2:25" ht="19.5" customHeight="1" x14ac:dyDescent="0.25">
      <c r="B367" s="260"/>
      <c r="C367" s="210"/>
      <c r="D367" s="210"/>
      <c r="E367" s="210"/>
      <c r="F367" s="3" t="s">
        <v>13</v>
      </c>
      <c r="G367" s="108">
        <v>5</v>
      </c>
      <c r="H367" s="108">
        <v>5</v>
      </c>
      <c r="I367" s="109">
        <v>6</v>
      </c>
      <c r="J367" s="190">
        <v>0</v>
      </c>
      <c r="K367" s="190">
        <f t="shared" si="240"/>
        <v>0</v>
      </c>
      <c r="L367" s="190">
        <f t="shared" si="241"/>
        <v>0</v>
      </c>
      <c r="M367" s="190">
        <f t="shared" si="242"/>
        <v>0</v>
      </c>
      <c r="N367" s="190">
        <v>99.9</v>
      </c>
      <c r="O367" s="190">
        <f t="shared" si="243"/>
        <v>4.9950000000000001</v>
      </c>
      <c r="P367" s="190">
        <f t="shared" si="244"/>
        <v>4.9950000000000001</v>
      </c>
      <c r="Q367" s="190">
        <f t="shared" si="245"/>
        <v>5.9940000000000007</v>
      </c>
      <c r="R367" s="190">
        <v>0</v>
      </c>
      <c r="S367" s="190">
        <f t="shared" si="246"/>
        <v>0</v>
      </c>
      <c r="T367" s="190">
        <f t="shared" si="247"/>
        <v>0</v>
      </c>
      <c r="U367" s="190">
        <f t="shared" si="248"/>
        <v>0</v>
      </c>
      <c r="V367" s="190">
        <v>899</v>
      </c>
      <c r="W367" s="190">
        <f t="shared" si="249"/>
        <v>44.95</v>
      </c>
      <c r="X367" s="190">
        <f t="shared" si="250"/>
        <v>44.95</v>
      </c>
      <c r="Y367" s="190">
        <f t="shared" si="251"/>
        <v>53.94</v>
      </c>
    </row>
    <row r="368" spans="2:25" ht="15.75" customHeight="1" x14ac:dyDescent="0.25">
      <c r="B368" s="225"/>
      <c r="C368" s="219"/>
      <c r="D368" s="219"/>
      <c r="E368" s="219"/>
      <c r="F368" s="3" t="s">
        <v>17</v>
      </c>
      <c r="G368" s="102">
        <v>80</v>
      </c>
      <c r="H368" s="102">
        <v>80</v>
      </c>
      <c r="I368" s="103">
        <v>96</v>
      </c>
      <c r="J368" s="190">
        <v>2</v>
      </c>
      <c r="K368" s="190">
        <f t="shared" si="240"/>
        <v>1.6</v>
      </c>
      <c r="L368" s="190">
        <f t="shared" si="241"/>
        <v>1.6</v>
      </c>
      <c r="M368" s="190">
        <f t="shared" si="242"/>
        <v>1.92</v>
      </c>
      <c r="N368" s="190">
        <v>0.1</v>
      </c>
      <c r="O368" s="190">
        <f t="shared" si="243"/>
        <v>0.08</v>
      </c>
      <c r="P368" s="190">
        <f t="shared" si="244"/>
        <v>0.08</v>
      </c>
      <c r="Q368" s="190">
        <f t="shared" si="245"/>
        <v>9.6000000000000016E-2</v>
      </c>
      <c r="R368" s="190">
        <v>19.7</v>
      </c>
      <c r="S368" s="190">
        <f t="shared" si="246"/>
        <v>15.76</v>
      </c>
      <c r="T368" s="190">
        <f t="shared" si="247"/>
        <v>15.76</v>
      </c>
      <c r="U368" s="190">
        <f t="shared" si="248"/>
        <v>18.911999999999999</v>
      </c>
      <c r="V368" s="190">
        <v>83</v>
      </c>
      <c r="W368" s="190">
        <f t="shared" si="249"/>
        <v>66.400000000000006</v>
      </c>
      <c r="X368" s="190">
        <f t="shared" si="250"/>
        <v>66.400000000000006</v>
      </c>
      <c r="Y368" s="190">
        <f t="shared" si="251"/>
        <v>79.680000000000007</v>
      </c>
    </row>
    <row r="369" spans="2:25" ht="19.5" customHeight="1" x14ac:dyDescent="0.25">
      <c r="B369" s="225"/>
      <c r="C369" s="219"/>
      <c r="D369" s="219"/>
      <c r="E369" s="219"/>
      <c r="F369" s="3" t="s">
        <v>16</v>
      </c>
      <c r="G369" s="102">
        <v>18</v>
      </c>
      <c r="H369" s="102">
        <v>18</v>
      </c>
      <c r="I369" s="103">
        <v>21</v>
      </c>
      <c r="J369" s="190">
        <v>1.3</v>
      </c>
      <c r="K369" s="190">
        <f t="shared" si="240"/>
        <v>0.23400000000000001</v>
      </c>
      <c r="L369" s="190">
        <f t="shared" si="241"/>
        <v>0.23400000000000001</v>
      </c>
      <c r="M369" s="190">
        <f t="shared" si="242"/>
        <v>0.27300000000000002</v>
      </c>
      <c r="N369" s="190">
        <v>0.1</v>
      </c>
      <c r="O369" s="190">
        <f t="shared" si="243"/>
        <v>1.8000000000000002E-2</v>
      </c>
      <c r="P369" s="190">
        <f t="shared" si="244"/>
        <v>1.8000000000000002E-2</v>
      </c>
      <c r="Q369" s="190">
        <f t="shared" si="245"/>
        <v>2.1000000000000001E-2</v>
      </c>
      <c r="R369" s="190">
        <v>7</v>
      </c>
      <c r="S369" s="190">
        <f t="shared" si="246"/>
        <v>1.26</v>
      </c>
      <c r="T369" s="190">
        <f t="shared" si="247"/>
        <v>1.26</v>
      </c>
      <c r="U369" s="190">
        <f t="shared" si="248"/>
        <v>1.47</v>
      </c>
      <c r="V369" s="190">
        <v>33</v>
      </c>
      <c r="W369" s="190">
        <f t="shared" si="249"/>
        <v>5.94</v>
      </c>
      <c r="X369" s="190">
        <f t="shared" si="250"/>
        <v>5.94</v>
      </c>
      <c r="Y369" s="190">
        <f t="shared" si="251"/>
        <v>6.93</v>
      </c>
    </row>
    <row r="370" spans="2:25" ht="15.75" x14ac:dyDescent="0.25">
      <c r="B370" s="225"/>
      <c r="C370" s="219"/>
      <c r="D370" s="219"/>
      <c r="E370" s="219"/>
      <c r="F370" s="3" t="s">
        <v>11</v>
      </c>
      <c r="G370" s="102">
        <v>10</v>
      </c>
      <c r="H370" s="102">
        <v>10</v>
      </c>
      <c r="I370" s="103">
        <v>12</v>
      </c>
      <c r="J370" s="190">
        <v>1.7</v>
      </c>
      <c r="K370" s="190">
        <f t="shared" si="240"/>
        <v>0.17</v>
      </c>
      <c r="L370" s="190">
        <f t="shared" si="241"/>
        <v>0.17</v>
      </c>
      <c r="M370" s="190">
        <f t="shared" si="242"/>
        <v>0.20399999999999999</v>
      </c>
      <c r="N370" s="190">
        <v>0</v>
      </c>
      <c r="O370" s="190">
        <f t="shared" si="243"/>
        <v>0</v>
      </c>
      <c r="P370" s="190">
        <f t="shared" si="244"/>
        <v>0</v>
      </c>
      <c r="Q370" s="190">
        <f t="shared" si="245"/>
        <v>0</v>
      </c>
      <c r="R370" s="190">
        <v>9.5</v>
      </c>
      <c r="S370" s="190">
        <f t="shared" si="246"/>
        <v>0.95</v>
      </c>
      <c r="T370" s="190">
        <f t="shared" si="247"/>
        <v>0.95</v>
      </c>
      <c r="U370" s="190">
        <f t="shared" si="248"/>
        <v>1.1399999999999999</v>
      </c>
      <c r="V370" s="190">
        <v>43</v>
      </c>
      <c r="W370" s="190">
        <f t="shared" si="249"/>
        <v>4.3</v>
      </c>
      <c r="X370" s="190">
        <f t="shared" si="250"/>
        <v>4.3</v>
      </c>
      <c r="Y370" s="190">
        <f t="shared" si="251"/>
        <v>5.16</v>
      </c>
    </row>
    <row r="371" spans="2:25" ht="15.75" x14ac:dyDescent="0.25">
      <c r="B371" s="225"/>
      <c r="C371" s="219"/>
      <c r="D371" s="219"/>
      <c r="E371" s="219"/>
      <c r="F371" s="3" t="s">
        <v>18</v>
      </c>
      <c r="G371" s="193">
        <v>6</v>
      </c>
      <c r="H371" s="193">
        <v>6</v>
      </c>
      <c r="I371" s="80">
        <v>7</v>
      </c>
      <c r="J371" s="190">
        <v>3.6</v>
      </c>
      <c r="K371" s="190">
        <f t="shared" si="240"/>
        <v>0.21600000000000003</v>
      </c>
      <c r="L371" s="190">
        <f t="shared" si="241"/>
        <v>0.21600000000000003</v>
      </c>
      <c r="M371" s="190">
        <f t="shared" si="242"/>
        <v>0.252</v>
      </c>
      <c r="N371" s="190">
        <v>0</v>
      </c>
      <c r="O371" s="190">
        <f t="shared" si="243"/>
        <v>0</v>
      </c>
      <c r="P371" s="190">
        <f t="shared" si="244"/>
        <v>0</v>
      </c>
      <c r="Q371" s="190">
        <f t="shared" si="245"/>
        <v>0</v>
      </c>
      <c r="R371" s="190">
        <v>11.8</v>
      </c>
      <c r="S371" s="190">
        <f t="shared" si="246"/>
        <v>0.70800000000000007</v>
      </c>
      <c r="T371" s="190">
        <f t="shared" si="247"/>
        <v>0.70800000000000007</v>
      </c>
      <c r="U371" s="190">
        <f t="shared" si="248"/>
        <v>0.82600000000000007</v>
      </c>
      <c r="V371" s="190">
        <v>63</v>
      </c>
      <c r="W371" s="190">
        <f t="shared" si="249"/>
        <v>3.78</v>
      </c>
      <c r="X371" s="190">
        <f t="shared" si="250"/>
        <v>3.78</v>
      </c>
      <c r="Y371" s="190">
        <f t="shared" si="251"/>
        <v>4.41</v>
      </c>
    </row>
    <row r="372" spans="2:25" ht="15.75" x14ac:dyDescent="0.25">
      <c r="B372" s="225"/>
      <c r="C372" s="219"/>
      <c r="D372" s="219"/>
      <c r="E372" s="219"/>
      <c r="F372" s="51" t="s">
        <v>64</v>
      </c>
      <c r="G372" s="193">
        <v>2</v>
      </c>
      <c r="H372" s="193">
        <v>2</v>
      </c>
      <c r="I372" s="80">
        <v>3</v>
      </c>
      <c r="J372" s="190">
        <v>11.1</v>
      </c>
      <c r="K372" s="190">
        <f t="shared" si="240"/>
        <v>0.222</v>
      </c>
      <c r="L372" s="190">
        <f t="shared" si="241"/>
        <v>0.222</v>
      </c>
      <c r="M372" s="190">
        <f t="shared" si="242"/>
        <v>0.33299999999999996</v>
      </c>
      <c r="N372" s="190">
        <v>1.5</v>
      </c>
      <c r="O372" s="190">
        <f t="shared" si="243"/>
        <v>0.03</v>
      </c>
      <c r="P372" s="190">
        <f t="shared" si="244"/>
        <v>0.03</v>
      </c>
      <c r="Q372" s="190">
        <f t="shared" si="245"/>
        <v>4.4999999999999998E-2</v>
      </c>
      <c r="R372" s="190">
        <v>67.8</v>
      </c>
      <c r="S372" s="190">
        <f t="shared" si="246"/>
        <v>1.3559999999999999</v>
      </c>
      <c r="T372" s="190">
        <f t="shared" si="247"/>
        <v>1.3559999999999999</v>
      </c>
      <c r="U372" s="190">
        <f t="shared" si="248"/>
        <v>2.0339999999999998</v>
      </c>
      <c r="V372" s="190">
        <v>329</v>
      </c>
      <c r="W372" s="190">
        <f t="shared" si="249"/>
        <v>6.58</v>
      </c>
      <c r="X372" s="190">
        <f t="shared" si="250"/>
        <v>6.58</v>
      </c>
      <c r="Y372" s="190">
        <f t="shared" si="251"/>
        <v>9.8699999999999992</v>
      </c>
    </row>
    <row r="373" spans="2:25" ht="15.75" customHeight="1" thickBot="1" x14ac:dyDescent="0.3">
      <c r="B373" s="253"/>
      <c r="C373" s="223"/>
      <c r="D373" s="223"/>
      <c r="E373" s="223"/>
      <c r="F373" s="39" t="s">
        <v>10</v>
      </c>
      <c r="G373" s="195">
        <v>1</v>
      </c>
      <c r="H373" s="195">
        <v>1</v>
      </c>
      <c r="I373" s="93">
        <v>1</v>
      </c>
      <c r="J373" s="190">
        <v>0</v>
      </c>
      <c r="K373" s="190">
        <f t="shared" si="240"/>
        <v>0</v>
      </c>
      <c r="L373" s="190">
        <f t="shared" si="241"/>
        <v>0</v>
      </c>
      <c r="M373" s="190">
        <f t="shared" si="242"/>
        <v>0</v>
      </c>
      <c r="N373" s="190">
        <v>0</v>
      </c>
      <c r="O373" s="190">
        <f t="shared" si="243"/>
        <v>0</v>
      </c>
      <c r="P373" s="190">
        <f t="shared" si="244"/>
        <v>0</v>
      </c>
      <c r="Q373" s="190">
        <f t="shared" si="245"/>
        <v>0</v>
      </c>
      <c r="R373" s="190">
        <v>0</v>
      </c>
      <c r="S373" s="190">
        <f t="shared" si="246"/>
        <v>0</v>
      </c>
      <c r="T373" s="190">
        <f t="shared" si="247"/>
        <v>0</v>
      </c>
      <c r="U373" s="190">
        <f t="shared" si="248"/>
        <v>0</v>
      </c>
      <c r="V373" s="190">
        <v>0</v>
      </c>
      <c r="W373" s="190">
        <f t="shared" si="249"/>
        <v>0</v>
      </c>
      <c r="X373" s="190">
        <f t="shared" si="250"/>
        <v>0</v>
      </c>
      <c r="Y373" s="190">
        <f t="shared" si="251"/>
        <v>0</v>
      </c>
    </row>
    <row r="374" spans="2:25" ht="15.75" customHeight="1" x14ac:dyDescent="0.25">
      <c r="B374" s="229" t="s">
        <v>133</v>
      </c>
      <c r="C374" s="210">
        <v>200</v>
      </c>
      <c r="D374" s="210">
        <v>200</v>
      </c>
      <c r="E374" s="210">
        <v>200</v>
      </c>
      <c r="F374" s="69" t="s">
        <v>134</v>
      </c>
      <c r="G374" s="108">
        <v>8</v>
      </c>
      <c r="H374" s="108">
        <v>8</v>
      </c>
      <c r="I374" s="109">
        <v>8</v>
      </c>
      <c r="J374" s="190">
        <v>0</v>
      </c>
      <c r="K374" s="190">
        <f t="shared" si="240"/>
        <v>0</v>
      </c>
      <c r="L374" s="190">
        <f t="shared" si="241"/>
        <v>0</v>
      </c>
      <c r="M374" s="190">
        <f t="shared" si="242"/>
        <v>0</v>
      </c>
      <c r="N374" s="190">
        <v>0</v>
      </c>
      <c r="O374" s="190">
        <f t="shared" si="243"/>
        <v>0</v>
      </c>
      <c r="P374" s="190">
        <f t="shared" si="244"/>
        <v>0</v>
      </c>
      <c r="Q374" s="190">
        <f t="shared" si="245"/>
        <v>0</v>
      </c>
      <c r="R374" s="190">
        <v>92</v>
      </c>
      <c r="S374" s="190">
        <f t="shared" si="246"/>
        <v>7.36</v>
      </c>
      <c r="T374" s="190">
        <f t="shared" si="247"/>
        <v>7.36</v>
      </c>
      <c r="U374" s="190">
        <f t="shared" si="248"/>
        <v>7.36</v>
      </c>
      <c r="V374" s="190">
        <v>368</v>
      </c>
      <c r="W374" s="190">
        <f t="shared" si="249"/>
        <v>29.44</v>
      </c>
      <c r="X374" s="190">
        <f t="shared" si="250"/>
        <v>29.44</v>
      </c>
      <c r="Y374" s="27">
        <f t="shared" si="251"/>
        <v>29.44</v>
      </c>
    </row>
    <row r="375" spans="2:25" ht="15.75" x14ac:dyDescent="0.25">
      <c r="B375" s="220"/>
      <c r="C375" s="219"/>
      <c r="D375" s="219"/>
      <c r="E375" s="219"/>
      <c r="F375" s="3" t="s">
        <v>19</v>
      </c>
      <c r="G375" s="102">
        <v>12</v>
      </c>
      <c r="H375" s="102">
        <v>12</v>
      </c>
      <c r="I375" s="103">
        <v>12</v>
      </c>
      <c r="J375" s="190">
        <v>0</v>
      </c>
      <c r="K375" s="190">
        <f t="shared" si="240"/>
        <v>0</v>
      </c>
      <c r="L375" s="190">
        <f t="shared" si="241"/>
        <v>0</v>
      </c>
      <c r="M375" s="190">
        <f t="shared" si="242"/>
        <v>0</v>
      </c>
      <c r="N375" s="190">
        <v>0</v>
      </c>
      <c r="O375" s="190">
        <f t="shared" si="243"/>
        <v>0</v>
      </c>
      <c r="P375" s="190">
        <f t="shared" si="244"/>
        <v>0</v>
      </c>
      <c r="Q375" s="190">
        <f t="shared" si="245"/>
        <v>0</v>
      </c>
      <c r="R375" s="190">
        <v>99.8</v>
      </c>
      <c r="S375" s="190">
        <f t="shared" si="246"/>
        <v>11.975999999999999</v>
      </c>
      <c r="T375" s="190">
        <f t="shared" si="247"/>
        <v>11.975999999999999</v>
      </c>
      <c r="U375" s="190">
        <f t="shared" si="248"/>
        <v>11.975999999999999</v>
      </c>
      <c r="V375" s="190">
        <v>374</v>
      </c>
      <c r="W375" s="190">
        <f t="shared" si="249"/>
        <v>44.88</v>
      </c>
      <c r="X375" s="190">
        <f t="shared" si="250"/>
        <v>44.88</v>
      </c>
      <c r="Y375" s="190">
        <f t="shared" si="251"/>
        <v>44.88</v>
      </c>
    </row>
    <row r="376" spans="2:25" ht="16.5" thickBot="1" x14ac:dyDescent="0.3">
      <c r="B376" s="220"/>
      <c r="C376" s="219"/>
      <c r="D376" s="219"/>
      <c r="E376" s="219"/>
      <c r="F376" s="3" t="s">
        <v>20</v>
      </c>
      <c r="G376" s="102">
        <v>1</v>
      </c>
      <c r="H376" s="102">
        <v>1</v>
      </c>
      <c r="I376" s="103">
        <v>1</v>
      </c>
      <c r="J376" s="190">
        <v>0.5</v>
      </c>
      <c r="K376" s="190">
        <f t="shared" si="240"/>
        <v>5.0000000000000001E-3</v>
      </c>
      <c r="L376" s="190">
        <f t="shared" si="241"/>
        <v>5.0000000000000001E-3</v>
      </c>
      <c r="M376" s="190">
        <f t="shared" si="242"/>
        <v>5.0000000000000001E-3</v>
      </c>
      <c r="N376" s="190">
        <v>0.3</v>
      </c>
      <c r="O376" s="190">
        <f t="shared" si="243"/>
        <v>3.0000000000000001E-3</v>
      </c>
      <c r="P376" s="190">
        <f t="shared" si="244"/>
        <v>3.0000000000000001E-3</v>
      </c>
      <c r="Q376" s="190">
        <f t="shared" si="245"/>
        <v>3.0000000000000001E-3</v>
      </c>
      <c r="R376" s="190">
        <v>6.5</v>
      </c>
      <c r="S376" s="190">
        <f t="shared" si="246"/>
        <v>6.5000000000000002E-2</v>
      </c>
      <c r="T376" s="190">
        <f t="shared" si="247"/>
        <v>6.5000000000000002E-2</v>
      </c>
      <c r="U376" s="190">
        <f t="shared" si="248"/>
        <v>6.5000000000000002E-2</v>
      </c>
      <c r="V376" s="190">
        <v>22</v>
      </c>
      <c r="W376" s="190">
        <f t="shared" si="249"/>
        <v>0.22</v>
      </c>
      <c r="X376" s="190">
        <f t="shared" si="250"/>
        <v>0.22</v>
      </c>
      <c r="Y376" s="190">
        <f t="shared" si="251"/>
        <v>0.22</v>
      </c>
    </row>
    <row r="377" spans="2:25" ht="32.25" thickBot="1" x14ac:dyDescent="0.3">
      <c r="B377" s="12" t="s">
        <v>14</v>
      </c>
      <c r="C377" s="193">
        <v>20</v>
      </c>
      <c r="D377" s="193">
        <v>35</v>
      </c>
      <c r="E377" s="193">
        <v>40</v>
      </c>
      <c r="F377" s="193" t="s">
        <v>14</v>
      </c>
      <c r="G377" s="106">
        <v>20</v>
      </c>
      <c r="H377" s="106">
        <v>35</v>
      </c>
      <c r="I377" s="107">
        <v>40</v>
      </c>
      <c r="J377" s="190">
        <v>6.5</v>
      </c>
      <c r="K377" s="187">
        <f t="shared" ref="K377" si="252">G377*J377/100</f>
        <v>1.3</v>
      </c>
      <c r="L377" s="187">
        <f t="shared" ref="L377" si="253">H377*J377/100</f>
        <v>2.2749999999999999</v>
      </c>
      <c r="M377" s="187">
        <f t="shared" ref="M377" si="254">I377*J377/100</f>
        <v>2.6</v>
      </c>
      <c r="N377" s="187">
        <v>1</v>
      </c>
      <c r="O377" s="187">
        <f t="shared" ref="O377" si="255">G377*N377/100</f>
        <v>0.2</v>
      </c>
      <c r="P377" s="187">
        <f t="shared" ref="P377" si="256">H377*N377/100</f>
        <v>0.35</v>
      </c>
      <c r="Q377" s="187">
        <f t="shared" ref="Q377" si="257">I377*N377/100</f>
        <v>0.4</v>
      </c>
      <c r="R377" s="187">
        <v>40.1</v>
      </c>
      <c r="S377" s="187">
        <f t="shared" ref="S377" si="258">G377*R377/100</f>
        <v>8.02</v>
      </c>
      <c r="T377" s="187">
        <f t="shared" ref="T377" si="259">H377*R377/100</f>
        <v>14.035</v>
      </c>
      <c r="U377" s="187">
        <f t="shared" ref="U377" si="260">I377*R377/100</f>
        <v>16.04</v>
      </c>
      <c r="V377" s="187">
        <v>190</v>
      </c>
      <c r="W377" s="187">
        <f t="shared" ref="W377" si="261">G377*V377/100</f>
        <v>38</v>
      </c>
      <c r="X377" s="187">
        <f t="shared" ref="X377" si="262">H377*V377/100</f>
        <v>66.5</v>
      </c>
      <c r="Y377" s="187">
        <f t="shared" ref="Y377" si="263">I377*V377/100</f>
        <v>76</v>
      </c>
    </row>
    <row r="378" spans="2:25" ht="18.75" x14ac:dyDescent="0.3">
      <c r="B378" s="22"/>
      <c r="C378" s="22"/>
      <c r="D378" s="22"/>
      <c r="E378" s="22"/>
      <c r="F378" s="22"/>
      <c r="G378" s="22"/>
      <c r="H378" s="22"/>
      <c r="I378" s="22"/>
      <c r="J378" s="114"/>
      <c r="K378" s="130">
        <f>SUM(K363:K377)</f>
        <v>24.966000000000008</v>
      </c>
      <c r="L378" s="130">
        <f t="shared" ref="L378:Y378" si="264">SUM(L363:L377)</f>
        <v>26.618000000000006</v>
      </c>
      <c r="M378" s="130">
        <f t="shared" si="264"/>
        <v>34.034999999999997</v>
      </c>
      <c r="N378" s="130"/>
      <c r="O378" s="130">
        <f t="shared" si="264"/>
        <v>32.354999999999997</v>
      </c>
      <c r="P378" s="130">
        <f t="shared" si="264"/>
        <v>36.844000000000001</v>
      </c>
      <c r="Q378" s="130">
        <f t="shared" si="264"/>
        <v>44.551000000000002</v>
      </c>
      <c r="R378" s="130"/>
      <c r="S378" s="130">
        <f t="shared" si="264"/>
        <v>51.85799999999999</v>
      </c>
      <c r="T378" s="130">
        <f t="shared" si="264"/>
        <v>60.253</v>
      </c>
      <c r="U378" s="130">
        <f t="shared" si="264"/>
        <v>66.858000000000004</v>
      </c>
      <c r="V378" s="130"/>
      <c r="W378" s="130">
        <f t="shared" si="264"/>
        <v>589.67999999999995</v>
      </c>
      <c r="X378" s="130">
        <f t="shared" si="264"/>
        <v>669.16000000000008</v>
      </c>
      <c r="Y378" s="130">
        <f t="shared" si="264"/>
        <v>793.45999999999992</v>
      </c>
    </row>
    <row r="379" spans="2:25" ht="18.75" x14ac:dyDescent="0.3">
      <c r="B379" s="26" t="s">
        <v>26</v>
      </c>
      <c r="C379" s="22"/>
      <c r="D379" s="22"/>
      <c r="E379" s="22"/>
      <c r="F379" s="22"/>
      <c r="G379" s="22"/>
      <c r="H379" s="22"/>
      <c r="I379" s="22"/>
      <c r="J379" s="114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</row>
    <row r="380" spans="2:25" ht="15.75" x14ac:dyDescent="0.25">
      <c r="B380" s="220" t="s">
        <v>80</v>
      </c>
      <c r="C380" s="219">
        <v>60</v>
      </c>
      <c r="D380" s="219">
        <v>100</v>
      </c>
      <c r="E380" s="219">
        <v>100</v>
      </c>
      <c r="F380" s="3" t="s">
        <v>82</v>
      </c>
      <c r="G380" s="29">
        <v>37</v>
      </c>
      <c r="H380" s="29">
        <v>71</v>
      </c>
      <c r="I380" s="96">
        <v>71</v>
      </c>
      <c r="J380" s="190">
        <v>1.7</v>
      </c>
      <c r="K380" s="190">
        <f t="shared" ref="K380:K390" si="265">G380*J380/100</f>
        <v>0.629</v>
      </c>
      <c r="L380" s="190">
        <f t="shared" ref="L380:L390" si="266">H380*J380/100</f>
        <v>1.2070000000000001</v>
      </c>
      <c r="M380" s="190">
        <f t="shared" ref="M380:M390" si="267">I380*J380/100</f>
        <v>1.2070000000000001</v>
      </c>
      <c r="N380" s="190">
        <v>0</v>
      </c>
      <c r="O380" s="190">
        <f t="shared" ref="O380:O390" si="268">G380*N380/100</f>
        <v>0</v>
      </c>
      <c r="P380" s="190">
        <f t="shared" ref="P380:P390" si="269">H380*N380/100</f>
        <v>0</v>
      </c>
      <c r="Q380" s="190">
        <f t="shared" ref="Q380:Q390" si="270">I380*N380/100</f>
        <v>0</v>
      </c>
      <c r="R380" s="190">
        <v>10.8</v>
      </c>
      <c r="S380" s="190">
        <f t="shared" ref="S380:S390" si="271">G380*R380/100</f>
        <v>3.9960000000000004</v>
      </c>
      <c r="T380" s="190">
        <f t="shared" ref="T380:T390" si="272">H380*R380/100</f>
        <v>7.668000000000001</v>
      </c>
      <c r="U380" s="190">
        <f t="shared" ref="U380:U390" si="273">I380*R380/100</f>
        <v>7.668000000000001</v>
      </c>
      <c r="V380" s="190">
        <v>48</v>
      </c>
      <c r="W380" s="190">
        <f t="shared" ref="W380:W390" si="274">G380*V380/100</f>
        <v>17.760000000000002</v>
      </c>
      <c r="X380" s="190">
        <f t="shared" ref="X380:X390" si="275">H380*V380/100</f>
        <v>34.08</v>
      </c>
      <c r="Y380" s="190">
        <f t="shared" ref="Y380:Y390" si="276">I380*V380/100</f>
        <v>34.08</v>
      </c>
    </row>
    <row r="381" spans="2:25" ht="15.75" x14ac:dyDescent="0.25">
      <c r="B381" s="220"/>
      <c r="C381" s="219"/>
      <c r="D381" s="219"/>
      <c r="E381" s="219"/>
      <c r="F381" s="3" t="s">
        <v>83</v>
      </c>
      <c r="G381" s="4">
        <v>12</v>
      </c>
      <c r="H381" s="4">
        <v>20</v>
      </c>
      <c r="I381" s="94">
        <v>20</v>
      </c>
      <c r="J381" s="190">
        <v>0.4</v>
      </c>
      <c r="K381" s="190">
        <f t="shared" si="265"/>
        <v>4.8000000000000008E-2</v>
      </c>
      <c r="L381" s="190">
        <f t="shared" si="266"/>
        <v>0.08</v>
      </c>
      <c r="M381" s="190">
        <f t="shared" si="267"/>
        <v>0.08</v>
      </c>
      <c r="N381" s="190">
        <v>0</v>
      </c>
      <c r="O381" s="190">
        <f t="shared" si="268"/>
        <v>0</v>
      </c>
      <c r="P381" s="190">
        <f t="shared" si="269"/>
        <v>0</v>
      </c>
      <c r="Q381" s="190">
        <f t="shared" si="270"/>
        <v>0</v>
      </c>
      <c r="R381" s="190">
        <v>11.3</v>
      </c>
      <c r="S381" s="190">
        <f t="shared" si="271"/>
        <v>1.3560000000000003</v>
      </c>
      <c r="T381" s="190">
        <f t="shared" si="272"/>
        <v>2.2599999999999998</v>
      </c>
      <c r="U381" s="190">
        <f t="shared" si="273"/>
        <v>2.2599999999999998</v>
      </c>
      <c r="V381" s="190">
        <v>46</v>
      </c>
      <c r="W381" s="190">
        <f t="shared" si="274"/>
        <v>5.52</v>
      </c>
      <c r="X381" s="190">
        <f t="shared" si="275"/>
        <v>9.1999999999999993</v>
      </c>
      <c r="Y381" s="190">
        <f t="shared" si="276"/>
        <v>9.1999999999999993</v>
      </c>
    </row>
    <row r="382" spans="2:25" ht="15.75" x14ac:dyDescent="0.25">
      <c r="B382" s="220"/>
      <c r="C382" s="219"/>
      <c r="D382" s="219"/>
      <c r="E382" s="219"/>
      <c r="F382" s="3" t="s">
        <v>13</v>
      </c>
      <c r="G382" s="193">
        <v>6</v>
      </c>
      <c r="H382" s="193">
        <v>7</v>
      </c>
      <c r="I382" s="80">
        <v>7</v>
      </c>
      <c r="J382" s="190">
        <v>0</v>
      </c>
      <c r="K382" s="190">
        <f t="shared" si="265"/>
        <v>0</v>
      </c>
      <c r="L382" s="190">
        <f t="shared" si="266"/>
        <v>0</v>
      </c>
      <c r="M382" s="190">
        <f t="shared" si="267"/>
        <v>0</v>
      </c>
      <c r="N382" s="190">
        <v>99.9</v>
      </c>
      <c r="O382" s="190">
        <f t="shared" si="268"/>
        <v>5.9940000000000007</v>
      </c>
      <c r="P382" s="190">
        <f t="shared" si="269"/>
        <v>6.9930000000000003</v>
      </c>
      <c r="Q382" s="190">
        <f t="shared" si="270"/>
        <v>6.9930000000000003</v>
      </c>
      <c r="R382" s="190">
        <v>0</v>
      </c>
      <c r="S382" s="190">
        <f t="shared" si="271"/>
        <v>0</v>
      </c>
      <c r="T382" s="190">
        <f t="shared" si="272"/>
        <v>0</v>
      </c>
      <c r="U382" s="190">
        <f t="shared" si="273"/>
        <v>0</v>
      </c>
      <c r="V382" s="190">
        <v>899</v>
      </c>
      <c r="W382" s="190">
        <f t="shared" si="274"/>
        <v>53.94</v>
      </c>
      <c r="X382" s="190">
        <f t="shared" si="275"/>
        <v>62.93</v>
      </c>
      <c r="Y382" s="190">
        <f t="shared" si="276"/>
        <v>62.93</v>
      </c>
    </row>
    <row r="383" spans="2:25" ht="31.5" customHeight="1" x14ac:dyDescent="0.25">
      <c r="B383" s="227" t="s">
        <v>113</v>
      </c>
      <c r="C383" s="222" t="s">
        <v>119</v>
      </c>
      <c r="D383" s="222" t="s">
        <v>120</v>
      </c>
      <c r="E383" s="222" t="s">
        <v>120</v>
      </c>
      <c r="F383" s="11" t="s">
        <v>72</v>
      </c>
      <c r="G383" s="193">
        <v>57</v>
      </c>
      <c r="H383" s="193">
        <v>57</v>
      </c>
      <c r="I383" s="80">
        <v>57</v>
      </c>
      <c r="J383" s="190">
        <v>67.7</v>
      </c>
      <c r="K383" s="190">
        <f t="shared" si="265"/>
        <v>38.588999999999999</v>
      </c>
      <c r="L383" s="190">
        <f t="shared" si="266"/>
        <v>38.588999999999999</v>
      </c>
      <c r="M383" s="190">
        <f t="shared" si="267"/>
        <v>38.588999999999999</v>
      </c>
      <c r="N383" s="190">
        <v>18.899999999999999</v>
      </c>
      <c r="O383" s="190">
        <f t="shared" si="268"/>
        <v>10.773</v>
      </c>
      <c r="P383" s="190">
        <f t="shared" si="269"/>
        <v>10.773</v>
      </c>
      <c r="Q383" s="190">
        <f t="shared" si="270"/>
        <v>10.773</v>
      </c>
      <c r="R383" s="190">
        <v>12.4</v>
      </c>
      <c r="S383" s="190">
        <f t="shared" si="271"/>
        <v>7.0680000000000005</v>
      </c>
      <c r="T383" s="190">
        <f t="shared" si="272"/>
        <v>7.0680000000000005</v>
      </c>
      <c r="U383" s="190">
        <f t="shared" si="273"/>
        <v>7.0680000000000005</v>
      </c>
      <c r="V383" s="190">
        <v>187</v>
      </c>
      <c r="W383" s="190">
        <f t="shared" si="274"/>
        <v>106.59</v>
      </c>
      <c r="X383" s="190">
        <f t="shared" si="275"/>
        <v>106.59</v>
      </c>
      <c r="Y383" s="190">
        <f t="shared" si="276"/>
        <v>106.59</v>
      </c>
    </row>
    <row r="384" spans="2:25" ht="15.75" x14ac:dyDescent="0.25">
      <c r="B384" s="228"/>
      <c r="C384" s="209"/>
      <c r="D384" s="209"/>
      <c r="E384" s="209"/>
      <c r="F384" s="3" t="s">
        <v>11</v>
      </c>
      <c r="G384" s="193">
        <v>5</v>
      </c>
      <c r="H384" s="193">
        <v>5</v>
      </c>
      <c r="I384" s="80">
        <v>5</v>
      </c>
      <c r="J384" s="190">
        <v>1.7</v>
      </c>
      <c r="K384" s="190">
        <f t="shared" si="265"/>
        <v>8.5000000000000006E-2</v>
      </c>
      <c r="L384" s="190">
        <f t="shared" si="266"/>
        <v>8.5000000000000006E-2</v>
      </c>
      <c r="M384" s="190">
        <f t="shared" si="267"/>
        <v>8.5000000000000006E-2</v>
      </c>
      <c r="N384" s="190">
        <v>0</v>
      </c>
      <c r="O384" s="190">
        <f t="shared" si="268"/>
        <v>0</v>
      </c>
      <c r="P384" s="190">
        <f t="shared" si="269"/>
        <v>0</v>
      </c>
      <c r="Q384" s="190">
        <f t="shared" si="270"/>
        <v>0</v>
      </c>
      <c r="R384" s="190">
        <v>9.5</v>
      </c>
      <c r="S384" s="190">
        <f t="shared" si="271"/>
        <v>0.47499999999999998</v>
      </c>
      <c r="T384" s="190">
        <f t="shared" si="272"/>
        <v>0.47499999999999998</v>
      </c>
      <c r="U384" s="190">
        <f t="shared" si="273"/>
        <v>0.47499999999999998</v>
      </c>
      <c r="V384" s="190">
        <v>43</v>
      </c>
      <c r="W384" s="190">
        <f t="shared" si="274"/>
        <v>2.15</v>
      </c>
      <c r="X384" s="190">
        <f t="shared" si="275"/>
        <v>2.15</v>
      </c>
      <c r="Y384" s="190">
        <f t="shared" si="276"/>
        <v>2.15</v>
      </c>
    </row>
    <row r="385" spans="2:25" ht="15.75" x14ac:dyDescent="0.25">
      <c r="B385" s="228"/>
      <c r="C385" s="209"/>
      <c r="D385" s="209"/>
      <c r="E385" s="209"/>
      <c r="F385" s="3" t="s">
        <v>118</v>
      </c>
      <c r="G385" s="193">
        <v>4</v>
      </c>
      <c r="H385" s="193">
        <v>4</v>
      </c>
      <c r="I385" s="80">
        <v>4</v>
      </c>
      <c r="J385" s="190">
        <v>12.7</v>
      </c>
      <c r="K385" s="190">
        <f t="shared" si="265"/>
        <v>0.50800000000000001</v>
      </c>
      <c r="L385" s="190">
        <f t="shared" si="266"/>
        <v>0.50800000000000001</v>
      </c>
      <c r="M385" s="190">
        <f t="shared" si="267"/>
        <v>0.50800000000000001</v>
      </c>
      <c r="N385" s="190">
        <v>11.5</v>
      </c>
      <c r="O385" s="190">
        <f t="shared" si="268"/>
        <v>0.46</v>
      </c>
      <c r="P385" s="190">
        <f t="shared" si="269"/>
        <v>0.46</v>
      </c>
      <c r="Q385" s="190">
        <f t="shared" si="270"/>
        <v>0.46</v>
      </c>
      <c r="R385" s="190">
        <v>0.7</v>
      </c>
      <c r="S385" s="190">
        <f t="shared" si="271"/>
        <v>2.7999999999999997E-2</v>
      </c>
      <c r="T385" s="190">
        <f t="shared" si="272"/>
        <v>2.7999999999999997E-2</v>
      </c>
      <c r="U385" s="190">
        <f t="shared" si="273"/>
        <v>2.7999999999999997E-2</v>
      </c>
      <c r="V385" s="190">
        <v>154</v>
      </c>
      <c r="W385" s="190">
        <f t="shared" si="274"/>
        <v>6.16</v>
      </c>
      <c r="X385" s="190">
        <f t="shared" si="275"/>
        <v>6.16</v>
      </c>
      <c r="Y385" s="190">
        <f t="shared" si="276"/>
        <v>6.16</v>
      </c>
    </row>
    <row r="386" spans="2:25" ht="15.75" x14ac:dyDescent="0.25">
      <c r="B386" s="228"/>
      <c r="C386" s="209"/>
      <c r="D386" s="209"/>
      <c r="E386" s="209"/>
      <c r="F386" s="51" t="s">
        <v>60</v>
      </c>
      <c r="G386" s="78">
        <v>12</v>
      </c>
      <c r="H386" s="78">
        <v>15</v>
      </c>
      <c r="I386" s="78">
        <v>15</v>
      </c>
      <c r="J386" s="190">
        <v>7</v>
      </c>
      <c r="K386" s="190">
        <f t="shared" si="265"/>
        <v>0.84</v>
      </c>
      <c r="L386" s="190">
        <f t="shared" si="266"/>
        <v>1.05</v>
      </c>
      <c r="M386" s="190">
        <f t="shared" si="267"/>
        <v>1.05</v>
      </c>
      <c r="N386" s="190">
        <v>6</v>
      </c>
      <c r="O386" s="190">
        <f t="shared" si="268"/>
        <v>0.72</v>
      </c>
      <c r="P386" s="190">
        <f t="shared" si="269"/>
        <v>0.9</v>
      </c>
      <c r="Q386" s="190">
        <f t="shared" si="270"/>
        <v>0.9</v>
      </c>
      <c r="R386" s="190">
        <v>77.3</v>
      </c>
      <c r="S386" s="190">
        <f t="shared" si="271"/>
        <v>9.2759999999999998</v>
      </c>
      <c r="T386" s="190">
        <f t="shared" si="272"/>
        <v>11.595000000000001</v>
      </c>
      <c r="U386" s="190">
        <f t="shared" si="273"/>
        <v>11.595000000000001</v>
      </c>
      <c r="V386" s="190">
        <v>323</v>
      </c>
      <c r="W386" s="190">
        <f t="shared" si="274"/>
        <v>38.76</v>
      </c>
      <c r="X386" s="190">
        <f t="shared" si="275"/>
        <v>48.45</v>
      </c>
      <c r="Y386" s="190">
        <f t="shared" si="276"/>
        <v>48.45</v>
      </c>
    </row>
    <row r="387" spans="2:25" ht="15.75" x14ac:dyDescent="0.25">
      <c r="B387" s="228"/>
      <c r="C387" s="209"/>
      <c r="D387" s="209"/>
      <c r="E387" s="209"/>
      <c r="F387" s="3" t="s">
        <v>16</v>
      </c>
      <c r="G387" s="78">
        <v>8</v>
      </c>
      <c r="H387" s="78">
        <v>10</v>
      </c>
      <c r="I387" s="78">
        <v>10</v>
      </c>
      <c r="J387" s="190">
        <v>1.3</v>
      </c>
      <c r="K387" s="190">
        <f t="shared" si="265"/>
        <v>0.10400000000000001</v>
      </c>
      <c r="L387" s="190">
        <f t="shared" si="266"/>
        <v>0.13</v>
      </c>
      <c r="M387" s="190">
        <f t="shared" si="267"/>
        <v>0.13</v>
      </c>
      <c r="N387" s="190">
        <v>0.1</v>
      </c>
      <c r="O387" s="190">
        <f t="shared" si="268"/>
        <v>8.0000000000000002E-3</v>
      </c>
      <c r="P387" s="190">
        <f t="shared" si="269"/>
        <v>0.01</v>
      </c>
      <c r="Q387" s="190">
        <f t="shared" si="270"/>
        <v>0.01</v>
      </c>
      <c r="R387" s="190">
        <v>7</v>
      </c>
      <c r="S387" s="190">
        <f t="shared" si="271"/>
        <v>0.56000000000000005</v>
      </c>
      <c r="T387" s="190">
        <f t="shared" si="272"/>
        <v>0.7</v>
      </c>
      <c r="U387" s="190">
        <f t="shared" si="273"/>
        <v>0.7</v>
      </c>
      <c r="V387" s="190">
        <v>33</v>
      </c>
      <c r="W387" s="190">
        <f t="shared" si="274"/>
        <v>2.64</v>
      </c>
      <c r="X387" s="190">
        <f t="shared" si="275"/>
        <v>3.3</v>
      </c>
      <c r="Y387" s="190">
        <f t="shared" si="276"/>
        <v>3.3</v>
      </c>
    </row>
    <row r="388" spans="2:25" ht="15.75" x14ac:dyDescent="0.25">
      <c r="B388" s="228"/>
      <c r="C388" s="209"/>
      <c r="D388" s="209"/>
      <c r="E388" s="209"/>
      <c r="F388" s="3" t="s">
        <v>11</v>
      </c>
      <c r="G388" s="193">
        <v>8</v>
      </c>
      <c r="H388" s="193">
        <v>10</v>
      </c>
      <c r="I388" s="193">
        <v>10</v>
      </c>
      <c r="J388" s="190">
        <v>1.7</v>
      </c>
      <c r="K388" s="190">
        <f t="shared" si="265"/>
        <v>0.13600000000000001</v>
      </c>
      <c r="L388" s="190">
        <f t="shared" si="266"/>
        <v>0.17</v>
      </c>
      <c r="M388" s="190">
        <f t="shared" si="267"/>
        <v>0.17</v>
      </c>
      <c r="N388" s="190">
        <v>0</v>
      </c>
      <c r="O388" s="190">
        <f t="shared" si="268"/>
        <v>0</v>
      </c>
      <c r="P388" s="190">
        <f t="shared" si="269"/>
        <v>0</v>
      </c>
      <c r="Q388" s="190">
        <f t="shared" si="270"/>
        <v>0</v>
      </c>
      <c r="R388" s="190">
        <v>9.5</v>
      </c>
      <c r="S388" s="190">
        <f t="shared" si="271"/>
        <v>0.76</v>
      </c>
      <c r="T388" s="190">
        <f t="shared" si="272"/>
        <v>0.95</v>
      </c>
      <c r="U388" s="190">
        <f t="shared" si="273"/>
        <v>0.95</v>
      </c>
      <c r="V388" s="190">
        <v>43</v>
      </c>
      <c r="W388" s="190">
        <f t="shared" si="274"/>
        <v>3.44</v>
      </c>
      <c r="X388" s="190">
        <f t="shared" si="275"/>
        <v>4.3</v>
      </c>
      <c r="Y388" s="190">
        <f t="shared" si="276"/>
        <v>4.3</v>
      </c>
    </row>
    <row r="389" spans="2:25" ht="15.75" x14ac:dyDescent="0.25">
      <c r="B389" s="228"/>
      <c r="C389" s="209"/>
      <c r="D389" s="209"/>
      <c r="E389" s="209"/>
      <c r="F389" s="3" t="s">
        <v>35</v>
      </c>
      <c r="G389" s="102">
        <v>2</v>
      </c>
      <c r="H389" s="102">
        <v>3</v>
      </c>
      <c r="I389" s="102">
        <v>3</v>
      </c>
      <c r="J389" s="190">
        <v>0</v>
      </c>
      <c r="K389" s="190">
        <f t="shared" si="265"/>
        <v>0</v>
      </c>
      <c r="L389" s="190">
        <f t="shared" si="266"/>
        <v>0</v>
      </c>
      <c r="M389" s="190">
        <f t="shared" si="267"/>
        <v>0</v>
      </c>
      <c r="N389" s="190">
        <v>99.9</v>
      </c>
      <c r="O389" s="190">
        <f t="shared" si="268"/>
        <v>1.9980000000000002</v>
      </c>
      <c r="P389" s="190">
        <f t="shared" si="269"/>
        <v>2.9970000000000003</v>
      </c>
      <c r="Q389" s="190">
        <f t="shared" si="270"/>
        <v>2.9970000000000003</v>
      </c>
      <c r="R389" s="190">
        <v>0</v>
      </c>
      <c r="S389" s="190">
        <f t="shared" si="271"/>
        <v>0</v>
      </c>
      <c r="T389" s="190">
        <f t="shared" si="272"/>
        <v>0</v>
      </c>
      <c r="U389" s="190">
        <f t="shared" si="273"/>
        <v>0</v>
      </c>
      <c r="V389" s="190">
        <v>899</v>
      </c>
      <c r="W389" s="190">
        <f t="shared" si="274"/>
        <v>17.98</v>
      </c>
      <c r="X389" s="190">
        <f t="shared" si="275"/>
        <v>26.97</v>
      </c>
      <c r="Y389" s="190">
        <f t="shared" si="276"/>
        <v>26.97</v>
      </c>
    </row>
    <row r="390" spans="2:25" ht="15.75" x14ac:dyDescent="0.25">
      <c r="B390" s="229"/>
      <c r="C390" s="210"/>
      <c r="D390" s="210"/>
      <c r="E390" s="210"/>
      <c r="F390" s="3" t="s">
        <v>10</v>
      </c>
      <c r="G390" s="193">
        <v>1</v>
      </c>
      <c r="H390" s="193">
        <v>1</v>
      </c>
      <c r="I390" s="193">
        <v>1</v>
      </c>
      <c r="J390" s="190">
        <v>0</v>
      </c>
      <c r="K390" s="190">
        <f t="shared" si="265"/>
        <v>0</v>
      </c>
      <c r="L390" s="190">
        <f t="shared" si="266"/>
        <v>0</v>
      </c>
      <c r="M390" s="190">
        <f t="shared" si="267"/>
        <v>0</v>
      </c>
      <c r="N390" s="190">
        <v>0</v>
      </c>
      <c r="O390" s="190">
        <f t="shared" si="268"/>
        <v>0</v>
      </c>
      <c r="P390" s="190">
        <f t="shared" si="269"/>
        <v>0</v>
      </c>
      <c r="Q390" s="190">
        <f t="shared" si="270"/>
        <v>0</v>
      </c>
      <c r="R390" s="190">
        <v>0</v>
      </c>
      <c r="S390" s="190">
        <f t="shared" si="271"/>
        <v>0</v>
      </c>
      <c r="T390" s="190">
        <f t="shared" si="272"/>
        <v>0</v>
      </c>
      <c r="U390" s="190">
        <f t="shared" si="273"/>
        <v>0</v>
      </c>
      <c r="V390" s="190">
        <v>0</v>
      </c>
      <c r="W390" s="190">
        <f t="shared" si="274"/>
        <v>0</v>
      </c>
      <c r="X390" s="190">
        <f t="shared" si="275"/>
        <v>0</v>
      </c>
      <c r="Y390" s="190">
        <f t="shared" si="276"/>
        <v>0</v>
      </c>
    </row>
    <row r="391" spans="2:25" ht="15.75" customHeight="1" x14ac:dyDescent="0.25">
      <c r="B391" s="227" t="s">
        <v>39</v>
      </c>
      <c r="C391" s="222">
        <v>200</v>
      </c>
      <c r="D391" s="222">
        <v>200</v>
      </c>
      <c r="E391" s="222">
        <v>200</v>
      </c>
      <c r="F391" s="3" t="s">
        <v>110</v>
      </c>
      <c r="G391" s="4">
        <v>20</v>
      </c>
      <c r="H391" s="112">
        <v>20</v>
      </c>
      <c r="I391" s="113">
        <v>20</v>
      </c>
      <c r="J391" s="190">
        <v>2.2999999999999998</v>
      </c>
      <c r="K391" s="190">
        <f t="shared" ref="K391:K396" si="277">G391*J391/100</f>
        <v>0.46</v>
      </c>
      <c r="L391" s="190">
        <f t="shared" ref="L391:L396" si="278">H391*J391/100</f>
        <v>0.46</v>
      </c>
      <c r="M391" s="190">
        <f t="shared" ref="M391:M396" si="279">I391*J391/100</f>
        <v>0.46</v>
      </c>
      <c r="N391" s="190">
        <v>0</v>
      </c>
      <c r="O391" s="190">
        <f t="shared" ref="O391:O396" si="280">G391*N391/100</f>
        <v>0</v>
      </c>
      <c r="P391" s="190">
        <f t="shared" ref="P391:P396" si="281">H391*N391/100</f>
        <v>0</v>
      </c>
      <c r="Q391" s="190">
        <f t="shared" ref="Q391:Q396" si="282">I391*N391/100</f>
        <v>0</v>
      </c>
      <c r="R391" s="190">
        <v>59</v>
      </c>
      <c r="S391" s="190">
        <f t="shared" ref="S391:S396" si="283">G391*R391/100</f>
        <v>11.8</v>
      </c>
      <c r="T391" s="190">
        <f t="shared" ref="T391:T396" si="284">H391*R391/100</f>
        <v>11.8</v>
      </c>
      <c r="U391" s="190">
        <f t="shared" ref="U391:U396" si="285">I391*R391/100</f>
        <v>11.8</v>
      </c>
      <c r="V391" s="190">
        <v>245</v>
      </c>
      <c r="W391" s="190">
        <f t="shared" ref="W391:W396" si="286">G391*V391/100</f>
        <v>49</v>
      </c>
      <c r="X391" s="190">
        <f t="shared" ref="X391:X396" si="287">H391*V391/100</f>
        <v>49</v>
      </c>
      <c r="Y391" s="190">
        <f t="shared" ref="Y391:Y396" si="288">I391*V391/100</f>
        <v>49</v>
      </c>
    </row>
    <row r="392" spans="2:25" ht="15.75" x14ac:dyDescent="0.25">
      <c r="B392" s="228"/>
      <c r="C392" s="209"/>
      <c r="D392" s="209"/>
      <c r="E392" s="209"/>
      <c r="F392" s="16" t="s">
        <v>19</v>
      </c>
      <c r="G392" s="193">
        <v>20</v>
      </c>
      <c r="H392" s="102">
        <v>20</v>
      </c>
      <c r="I392" s="103">
        <v>20</v>
      </c>
      <c r="J392" s="190">
        <v>0</v>
      </c>
      <c r="K392" s="190">
        <f t="shared" si="277"/>
        <v>0</v>
      </c>
      <c r="L392" s="190">
        <f t="shared" si="278"/>
        <v>0</v>
      </c>
      <c r="M392" s="190">
        <f t="shared" si="279"/>
        <v>0</v>
      </c>
      <c r="N392" s="190">
        <v>0</v>
      </c>
      <c r="O392" s="190">
        <f t="shared" si="280"/>
        <v>0</v>
      </c>
      <c r="P392" s="190">
        <f t="shared" si="281"/>
        <v>0</v>
      </c>
      <c r="Q392" s="190">
        <f t="shared" si="282"/>
        <v>0</v>
      </c>
      <c r="R392" s="190">
        <v>99.8</v>
      </c>
      <c r="S392" s="190">
        <f t="shared" si="283"/>
        <v>19.96</v>
      </c>
      <c r="T392" s="190">
        <f t="shared" si="284"/>
        <v>19.96</v>
      </c>
      <c r="U392" s="190">
        <f t="shared" si="285"/>
        <v>19.96</v>
      </c>
      <c r="V392" s="190">
        <v>374</v>
      </c>
      <c r="W392" s="190">
        <f t="shared" si="286"/>
        <v>74.8</v>
      </c>
      <c r="X392" s="190">
        <f t="shared" si="287"/>
        <v>74.8</v>
      </c>
      <c r="Y392" s="190">
        <f t="shared" si="288"/>
        <v>74.8</v>
      </c>
    </row>
    <row r="393" spans="2:25" ht="15.75" x14ac:dyDescent="0.25">
      <c r="B393" s="229"/>
      <c r="C393" s="210"/>
      <c r="D393" s="210"/>
      <c r="E393" s="210"/>
      <c r="F393" s="71" t="s">
        <v>20</v>
      </c>
      <c r="G393" s="194">
        <v>1</v>
      </c>
      <c r="H393" s="104">
        <v>1</v>
      </c>
      <c r="I393" s="105">
        <v>1</v>
      </c>
      <c r="J393" s="190">
        <v>0.5</v>
      </c>
      <c r="K393" s="190">
        <f t="shared" si="277"/>
        <v>5.0000000000000001E-3</v>
      </c>
      <c r="L393" s="190">
        <f t="shared" si="278"/>
        <v>5.0000000000000001E-3</v>
      </c>
      <c r="M393" s="190">
        <f t="shared" si="279"/>
        <v>5.0000000000000001E-3</v>
      </c>
      <c r="N393" s="190">
        <v>0.3</v>
      </c>
      <c r="O393" s="190">
        <f t="shared" si="280"/>
        <v>3.0000000000000001E-3</v>
      </c>
      <c r="P393" s="190">
        <f t="shared" si="281"/>
        <v>3.0000000000000001E-3</v>
      </c>
      <c r="Q393" s="190">
        <f t="shared" si="282"/>
        <v>3.0000000000000001E-3</v>
      </c>
      <c r="R393" s="190">
        <v>6.5</v>
      </c>
      <c r="S393" s="190">
        <f t="shared" si="283"/>
        <v>6.5000000000000002E-2</v>
      </c>
      <c r="T393" s="190">
        <f t="shared" si="284"/>
        <v>6.5000000000000002E-2</v>
      </c>
      <c r="U393" s="190">
        <f t="shared" si="285"/>
        <v>6.5000000000000002E-2</v>
      </c>
      <c r="V393" s="190">
        <v>22</v>
      </c>
      <c r="W393" s="190">
        <f t="shared" si="286"/>
        <v>0.22</v>
      </c>
      <c r="X393" s="190">
        <f t="shared" si="287"/>
        <v>0.22</v>
      </c>
      <c r="Y393" s="190">
        <f t="shared" si="288"/>
        <v>0.22</v>
      </c>
    </row>
    <row r="394" spans="2:25" ht="15.75" x14ac:dyDescent="0.25">
      <c r="B394" s="192" t="s">
        <v>23</v>
      </c>
      <c r="C394" s="193">
        <v>20</v>
      </c>
      <c r="D394" s="193">
        <v>20</v>
      </c>
      <c r="E394" s="193">
        <v>20</v>
      </c>
      <c r="F394" s="3" t="s">
        <v>106</v>
      </c>
      <c r="G394" s="102">
        <v>20</v>
      </c>
      <c r="H394" s="102">
        <v>20</v>
      </c>
      <c r="I394" s="103">
        <v>20</v>
      </c>
      <c r="J394" s="190">
        <v>23.5</v>
      </c>
      <c r="K394" s="190">
        <f t="shared" si="277"/>
        <v>4.7</v>
      </c>
      <c r="L394" s="190">
        <f t="shared" si="278"/>
        <v>4.7</v>
      </c>
      <c r="M394" s="190">
        <f t="shared" si="279"/>
        <v>4.7</v>
      </c>
      <c r="N394" s="190">
        <v>30.9</v>
      </c>
      <c r="O394" s="190">
        <f t="shared" si="280"/>
        <v>6.18</v>
      </c>
      <c r="P394" s="190">
        <f t="shared" si="281"/>
        <v>6.18</v>
      </c>
      <c r="Q394" s="190">
        <f t="shared" si="282"/>
        <v>6.18</v>
      </c>
      <c r="R394" s="190">
        <v>0</v>
      </c>
      <c r="S394" s="190">
        <f t="shared" si="283"/>
        <v>0</v>
      </c>
      <c r="T394" s="190">
        <f t="shared" si="284"/>
        <v>0</v>
      </c>
      <c r="U394" s="190">
        <f t="shared" si="285"/>
        <v>0</v>
      </c>
      <c r="V394" s="190">
        <v>380</v>
      </c>
      <c r="W394" s="190">
        <f t="shared" si="286"/>
        <v>76</v>
      </c>
      <c r="X394" s="190">
        <f t="shared" si="287"/>
        <v>76</v>
      </c>
      <c r="Y394" s="190">
        <f t="shared" si="288"/>
        <v>76</v>
      </c>
    </row>
    <row r="395" spans="2:25" ht="16.5" thickBot="1" x14ac:dyDescent="0.3">
      <c r="B395" s="192" t="s">
        <v>12</v>
      </c>
      <c r="C395" s="193">
        <v>20</v>
      </c>
      <c r="D395" s="193">
        <v>20</v>
      </c>
      <c r="E395" s="193">
        <v>20</v>
      </c>
      <c r="F395" s="3" t="s">
        <v>12</v>
      </c>
      <c r="G395" s="193">
        <v>20</v>
      </c>
      <c r="H395" s="193">
        <v>20</v>
      </c>
      <c r="I395" s="193">
        <v>20</v>
      </c>
      <c r="J395" s="190">
        <v>1.3</v>
      </c>
      <c r="K395" s="190">
        <f>G395*J395/100</f>
        <v>0.26</v>
      </c>
      <c r="L395" s="190">
        <f>H395*J395/100</f>
        <v>0.26</v>
      </c>
      <c r="M395" s="190">
        <f>I395*J395/100</f>
        <v>0.26</v>
      </c>
      <c r="N395" s="190">
        <v>72.5</v>
      </c>
      <c r="O395" s="190">
        <f>G395*N395/100</f>
        <v>14.5</v>
      </c>
      <c r="P395" s="190">
        <f>H395*N395/100</f>
        <v>14.5</v>
      </c>
      <c r="Q395" s="190">
        <f>I395*N395/100</f>
        <v>14.5</v>
      </c>
      <c r="R395" s="190">
        <v>0.9</v>
      </c>
      <c r="S395" s="190">
        <f>G395*R395/100</f>
        <v>0.18</v>
      </c>
      <c r="T395" s="190">
        <f>H395*R395/100</f>
        <v>0.18</v>
      </c>
      <c r="U395" s="190">
        <f>I395*R395/100</f>
        <v>0.18</v>
      </c>
      <c r="V395" s="190">
        <v>661</v>
      </c>
      <c r="W395" s="190">
        <f>G395*V395/100</f>
        <v>132.19999999999999</v>
      </c>
      <c r="X395" s="190">
        <f>H395*V395/100</f>
        <v>132.19999999999999</v>
      </c>
      <c r="Y395" s="190">
        <f>I395*V395/100</f>
        <v>132.19999999999999</v>
      </c>
    </row>
    <row r="396" spans="2:25" ht="32.25" thickBot="1" x14ac:dyDescent="0.3">
      <c r="B396" s="12" t="s">
        <v>14</v>
      </c>
      <c r="C396" s="193">
        <v>20</v>
      </c>
      <c r="D396" s="193">
        <v>35</v>
      </c>
      <c r="E396" s="193">
        <v>40</v>
      </c>
      <c r="F396" s="31" t="s">
        <v>14</v>
      </c>
      <c r="G396" s="106">
        <v>20</v>
      </c>
      <c r="H396" s="106">
        <v>35</v>
      </c>
      <c r="I396" s="107">
        <v>40</v>
      </c>
      <c r="J396" s="190">
        <v>6.5</v>
      </c>
      <c r="K396" s="187">
        <f t="shared" si="277"/>
        <v>1.3</v>
      </c>
      <c r="L396" s="187">
        <f t="shared" si="278"/>
        <v>2.2749999999999999</v>
      </c>
      <c r="M396" s="187">
        <f t="shared" si="279"/>
        <v>2.6</v>
      </c>
      <c r="N396" s="187">
        <v>1</v>
      </c>
      <c r="O396" s="187">
        <f t="shared" si="280"/>
        <v>0.2</v>
      </c>
      <c r="P396" s="187">
        <f t="shared" si="281"/>
        <v>0.35</v>
      </c>
      <c r="Q396" s="187">
        <f t="shared" si="282"/>
        <v>0.4</v>
      </c>
      <c r="R396" s="187">
        <v>40.1</v>
      </c>
      <c r="S396" s="187">
        <f t="shared" si="283"/>
        <v>8.02</v>
      </c>
      <c r="T396" s="187">
        <f t="shared" si="284"/>
        <v>14.035</v>
      </c>
      <c r="U396" s="187">
        <f t="shared" si="285"/>
        <v>16.04</v>
      </c>
      <c r="V396" s="187">
        <v>190</v>
      </c>
      <c r="W396" s="187">
        <f t="shared" si="286"/>
        <v>38</v>
      </c>
      <c r="X396" s="187">
        <f t="shared" si="287"/>
        <v>66.5</v>
      </c>
      <c r="Y396" s="187">
        <f t="shared" si="288"/>
        <v>76</v>
      </c>
    </row>
    <row r="397" spans="2:25" ht="18.75" x14ac:dyDescent="0.3">
      <c r="B397" s="34"/>
      <c r="C397" s="28"/>
      <c r="D397" s="28"/>
      <c r="E397" s="28"/>
      <c r="F397" s="35"/>
      <c r="G397" s="17"/>
      <c r="H397" s="28"/>
      <c r="I397" s="17"/>
      <c r="J397" s="114"/>
      <c r="K397" s="118">
        <f>SUM(K380:K396)</f>
        <v>47.664000000000009</v>
      </c>
      <c r="L397" s="118">
        <f>SUM(L380:L396)</f>
        <v>49.519000000000005</v>
      </c>
      <c r="M397" s="118">
        <f>SUM(M380:M396)</f>
        <v>49.844000000000008</v>
      </c>
      <c r="N397" s="118"/>
      <c r="O397" s="118">
        <f>SUM(O380:O396)</f>
        <v>40.835999999999999</v>
      </c>
      <c r="P397" s="118">
        <f>SUM(P380:P396)</f>
        <v>43.166000000000004</v>
      </c>
      <c r="Q397" s="118">
        <f>SUM(Q380:Q396)</f>
        <v>43.216000000000001</v>
      </c>
      <c r="R397" s="118"/>
      <c r="S397" s="118">
        <f>SUM(S380:S396)</f>
        <v>63.543999999999997</v>
      </c>
      <c r="T397" s="118">
        <f>SUM(T380:T396)</f>
        <v>76.783999999999992</v>
      </c>
      <c r="U397" s="118">
        <f>SUM(U380:U396)</f>
        <v>78.788999999999987</v>
      </c>
      <c r="V397" s="118"/>
      <c r="W397" s="118">
        <f>SUM(W380:W396)</f>
        <v>625.16</v>
      </c>
      <c r="X397" s="118">
        <f>SUM(X380:X396)</f>
        <v>702.85</v>
      </c>
      <c r="Y397" s="118">
        <f>SUM(Y380:Y396)</f>
        <v>712.35</v>
      </c>
    </row>
    <row r="398" spans="2:25" ht="15.75" x14ac:dyDescent="0.25">
      <c r="B398" s="26" t="s">
        <v>42</v>
      </c>
      <c r="C398" s="26"/>
      <c r="D398" s="26"/>
      <c r="E398" s="26"/>
      <c r="F398" s="26"/>
      <c r="G398" s="26"/>
      <c r="H398" s="26"/>
      <c r="I398" s="26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22"/>
    </row>
    <row r="399" spans="2:25" x14ac:dyDescent="0.2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2:25" ht="31.5" x14ac:dyDescent="0.25">
      <c r="B400" s="220" t="s">
        <v>104</v>
      </c>
      <c r="C400" s="222">
        <v>50</v>
      </c>
      <c r="D400" s="222">
        <v>75</v>
      </c>
      <c r="E400" s="233">
        <v>100</v>
      </c>
      <c r="F400" s="11" t="s">
        <v>72</v>
      </c>
      <c r="G400" s="18">
        <v>37</v>
      </c>
      <c r="H400" s="18">
        <v>56</v>
      </c>
      <c r="I400" s="91">
        <v>74</v>
      </c>
      <c r="J400" s="190">
        <v>67.7</v>
      </c>
      <c r="K400" s="190">
        <f t="shared" ref="K400:K415" si="289">G400*J400/100</f>
        <v>25.048999999999999</v>
      </c>
      <c r="L400" s="190">
        <f t="shared" ref="L400:L415" si="290">H400*J400/100</f>
        <v>37.912000000000006</v>
      </c>
      <c r="M400" s="190">
        <f t="shared" ref="M400:M415" si="291">I400*J400/100</f>
        <v>50.097999999999999</v>
      </c>
      <c r="N400" s="190">
        <v>18.899999999999999</v>
      </c>
      <c r="O400" s="190">
        <f t="shared" ref="O400:O415" si="292">G400*N400/100</f>
        <v>6.9929999999999994</v>
      </c>
      <c r="P400" s="190">
        <f t="shared" ref="P400:P415" si="293">H400*N400/100</f>
        <v>10.583999999999998</v>
      </c>
      <c r="Q400" s="190">
        <f t="shared" ref="Q400:Q415" si="294">I400*N400/100</f>
        <v>13.985999999999999</v>
      </c>
      <c r="R400" s="190">
        <v>12.4</v>
      </c>
      <c r="S400" s="190">
        <f t="shared" ref="S400:S415" si="295">G400*R400/100</f>
        <v>4.5880000000000001</v>
      </c>
      <c r="T400" s="190">
        <f t="shared" ref="T400:T415" si="296">H400*R400/100</f>
        <v>6.944</v>
      </c>
      <c r="U400" s="190">
        <f t="shared" ref="U400:U415" si="297">I400*R400/100</f>
        <v>9.1760000000000002</v>
      </c>
      <c r="V400" s="190">
        <v>187</v>
      </c>
      <c r="W400" s="190">
        <f t="shared" ref="W400:W415" si="298">G400*V400/100</f>
        <v>69.19</v>
      </c>
      <c r="X400" s="190">
        <f>(H400*V400)/100</f>
        <v>104.72</v>
      </c>
      <c r="Y400" s="190">
        <f>(I400*V400)/100</f>
        <v>138.38</v>
      </c>
    </row>
    <row r="401" spans="2:25" ht="31.5" x14ac:dyDescent="0.25">
      <c r="B401" s="220"/>
      <c r="C401" s="209"/>
      <c r="D401" s="209"/>
      <c r="E401" s="234"/>
      <c r="F401" s="12" t="s">
        <v>47</v>
      </c>
      <c r="G401" s="193">
        <v>9</v>
      </c>
      <c r="H401" s="193">
        <v>14</v>
      </c>
      <c r="I401" s="80">
        <v>18</v>
      </c>
      <c r="J401" s="190">
        <v>11.1</v>
      </c>
      <c r="K401" s="190">
        <f t="shared" si="289"/>
        <v>0.99899999999999989</v>
      </c>
      <c r="L401" s="190">
        <f t="shared" si="290"/>
        <v>1.554</v>
      </c>
      <c r="M401" s="190">
        <f t="shared" si="291"/>
        <v>1.9979999999999998</v>
      </c>
      <c r="N401" s="190">
        <v>1.5</v>
      </c>
      <c r="O401" s="190">
        <f t="shared" si="292"/>
        <v>0.13500000000000001</v>
      </c>
      <c r="P401" s="190">
        <f t="shared" si="293"/>
        <v>0.21</v>
      </c>
      <c r="Q401" s="190">
        <f t="shared" si="294"/>
        <v>0.27</v>
      </c>
      <c r="R401" s="190">
        <v>67.8</v>
      </c>
      <c r="S401" s="190">
        <f t="shared" si="295"/>
        <v>6.1019999999999994</v>
      </c>
      <c r="T401" s="190">
        <f t="shared" si="296"/>
        <v>9.4919999999999991</v>
      </c>
      <c r="U401" s="190">
        <f t="shared" si="297"/>
        <v>12.203999999999999</v>
      </c>
      <c r="V401" s="190">
        <v>329</v>
      </c>
      <c r="W401" s="190">
        <f t="shared" si="298"/>
        <v>29.61</v>
      </c>
      <c r="X401" s="190">
        <f t="shared" ref="X401:X415" si="299">H401*V401/100</f>
        <v>46.06</v>
      </c>
      <c r="Y401" s="190">
        <f t="shared" ref="Y401:Y415" si="300">I401*V401/100</f>
        <v>59.22</v>
      </c>
    </row>
    <row r="402" spans="2:25" ht="15.75" x14ac:dyDescent="0.25">
      <c r="B402" s="220"/>
      <c r="C402" s="209"/>
      <c r="D402" s="209"/>
      <c r="E402" s="234"/>
      <c r="F402" s="3" t="s">
        <v>58</v>
      </c>
      <c r="G402" s="102">
        <v>12</v>
      </c>
      <c r="H402" s="102">
        <v>17</v>
      </c>
      <c r="I402" s="103">
        <v>24</v>
      </c>
      <c r="J402" s="190">
        <v>7</v>
      </c>
      <c r="K402" s="190">
        <f t="shared" si="289"/>
        <v>0.84</v>
      </c>
      <c r="L402" s="190">
        <f t="shared" si="290"/>
        <v>1.19</v>
      </c>
      <c r="M402" s="190">
        <f t="shared" si="291"/>
        <v>1.68</v>
      </c>
      <c r="N402" s="190">
        <v>7.9</v>
      </c>
      <c r="O402" s="190">
        <f t="shared" si="292"/>
        <v>0.94800000000000006</v>
      </c>
      <c r="P402" s="190">
        <f t="shared" si="293"/>
        <v>1.3430000000000002</v>
      </c>
      <c r="Q402" s="190">
        <f t="shared" si="294"/>
        <v>1.8960000000000001</v>
      </c>
      <c r="R402" s="190">
        <v>9.5</v>
      </c>
      <c r="S402" s="190">
        <f t="shared" si="295"/>
        <v>1.1399999999999999</v>
      </c>
      <c r="T402" s="190">
        <f t="shared" si="296"/>
        <v>1.615</v>
      </c>
      <c r="U402" s="190">
        <f t="shared" si="297"/>
        <v>2.2799999999999998</v>
      </c>
      <c r="V402" s="190">
        <v>135</v>
      </c>
      <c r="W402" s="190">
        <f t="shared" si="298"/>
        <v>16.2</v>
      </c>
      <c r="X402" s="190">
        <f t="shared" si="299"/>
        <v>22.95</v>
      </c>
      <c r="Y402" s="190">
        <f t="shared" si="300"/>
        <v>32.4</v>
      </c>
    </row>
    <row r="403" spans="2:25" ht="15.75" x14ac:dyDescent="0.25">
      <c r="B403" s="220"/>
      <c r="C403" s="209"/>
      <c r="D403" s="209"/>
      <c r="E403" s="234"/>
      <c r="F403" s="3" t="s">
        <v>34</v>
      </c>
      <c r="G403" s="102">
        <v>5</v>
      </c>
      <c r="H403" s="102">
        <v>8</v>
      </c>
      <c r="I403" s="103">
        <v>10</v>
      </c>
      <c r="J403" s="190">
        <v>12.2</v>
      </c>
      <c r="K403" s="190">
        <f t="shared" si="289"/>
        <v>0.61</v>
      </c>
      <c r="L403" s="190">
        <f t="shared" si="290"/>
        <v>0.97599999999999998</v>
      </c>
      <c r="M403" s="190">
        <f t="shared" si="291"/>
        <v>1.22</v>
      </c>
      <c r="N403" s="190">
        <v>1.5</v>
      </c>
      <c r="O403" s="190">
        <f t="shared" si="292"/>
        <v>7.4999999999999997E-2</v>
      </c>
      <c r="P403" s="190">
        <f t="shared" si="293"/>
        <v>0.12</v>
      </c>
      <c r="Q403" s="190">
        <f t="shared" si="294"/>
        <v>0.15</v>
      </c>
      <c r="R403" s="190">
        <v>76.5</v>
      </c>
      <c r="S403" s="190">
        <f t="shared" si="295"/>
        <v>3.8250000000000002</v>
      </c>
      <c r="T403" s="190">
        <f t="shared" si="296"/>
        <v>6.12</v>
      </c>
      <c r="U403" s="190">
        <f t="shared" si="297"/>
        <v>7.65</v>
      </c>
      <c r="V403" s="190">
        <v>368</v>
      </c>
      <c r="W403" s="190">
        <f t="shared" si="298"/>
        <v>18.399999999999999</v>
      </c>
      <c r="X403" s="190">
        <f t="shared" si="299"/>
        <v>29.44</v>
      </c>
      <c r="Y403" s="190">
        <f t="shared" si="300"/>
        <v>36.799999999999997</v>
      </c>
    </row>
    <row r="404" spans="2:25" ht="15.75" x14ac:dyDescent="0.25">
      <c r="B404" s="220"/>
      <c r="C404" s="209"/>
      <c r="D404" s="209"/>
      <c r="E404" s="234"/>
      <c r="F404" s="3" t="s">
        <v>35</v>
      </c>
      <c r="G404" s="193">
        <v>3</v>
      </c>
      <c r="H404" s="193">
        <v>5</v>
      </c>
      <c r="I404" s="80">
        <v>6</v>
      </c>
      <c r="J404" s="190">
        <v>0</v>
      </c>
      <c r="K404" s="190">
        <f t="shared" si="289"/>
        <v>0</v>
      </c>
      <c r="L404" s="190">
        <f t="shared" si="290"/>
        <v>0</v>
      </c>
      <c r="M404" s="190">
        <f t="shared" si="291"/>
        <v>0</v>
      </c>
      <c r="N404" s="190">
        <v>99.9</v>
      </c>
      <c r="O404" s="190">
        <f t="shared" si="292"/>
        <v>2.9970000000000003</v>
      </c>
      <c r="P404" s="190">
        <f t="shared" si="293"/>
        <v>4.9950000000000001</v>
      </c>
      <c r="Q404" s="190">
        <f t="shared" si="294"/>
        <v>5.9940000000000007</v>
      </c>
      <c r="R404" s="190">
        <v>0</v>
      </c>
      <c r="S404" s="190">
        <f t="shared" si="295"/>
        <v>0</v>
      </c>
      <c r="T404" s="190">
        <f t="shared" si="296"/>
        <v>0</v>
      </c>
      <c r="U404" s="190">
        <f t="shared" si="297"/>
        <v>0</v>
      </c>
      <c r="V404" s="190">
        <v>899</v>
      </c>
      <c r="W404" s="190">
        <f t="shared" si="298"/>
        <v>26.97</v>
      </c>
      <c r="X404" s="190">
        <f t="shared" si="299"/>
        <v>44.95</v>
      </c>
      <c r="Y404" s="190">
        <f t="shared" si="300"/>
        <v>53.94</v>
      </c>
    </row>
    <row r="405" spans="2:25" ht="15.75" x14ac:dyDescent="0.25">
      <c r="B405" s="220"/>
      <c r="C405" s="209"/>
      <c r="D405" s="209"/>
      <c r="E405" s="234"/>
      <c r="F405" s="3" t="s">
        <v>10</v>
      </c>
      <c r="G405" s="193">
        <v>1</v>
      </c>
      <c r="H405" s="193">
        <v>1</v>
      </c>
      <c r="I405" s="80">
        <v>1</v>
      </c>
      <c r="J405" s="190">
        <v>0</v>
      </c>
      <c r="K405" s="190">
        <f t="shared" si="289"/>
        <v>0</v>
      </c>
      <c r="L405" s="190">
        <f t="shared" si="290"/>
        <v>0</v>
      </c>
      <c r="M405" s="190">
        <f t="shared" si="291"/>
        <v>0</v>
      </c>
      <c r="N405" s="190">
        <v>0</v>
      </c>
      <c r="O405" s="190">
        <f t="shared" si="292"/>
        <v>0</v>
      </c>
      <c r="P405" s="190">
        <f t="shared" si="293"/>
        <v>0</v>
      </c>
      <c r="Q405" s="190">
        <f t="shared" si="294"/>
        <v>0</v>
      </c>
      <c r="R405" s="190">
        <v>0</v>
      </c>
      <c r="S405" s="190">
        <f t="shared" si="295"/>
        <v>0</v>
      </c>
      <c r="T405" s="190">
        <f t="shared" si="296"/>
        <v>0</v>
      </c>
      <c r="U405" s="190">
        <f t="shared" si="297"/>
        <v>0</v>
      </c>
      <c r="V405" s="190">
        <v>0</v>
      </c>
      <c r="W405" s="190">
        <f t="shared" si="298"/>
        <v>0</v>
      </c>
      <c r="X405" s="190">
        <f t="shared" si="299"/>
        <v>0</v>
      </c>
      <c r="Y405" s="190">
        <f t="shared" si="300"/>
        <v>0</v>
      </c>
    </row>
    <row r="406" spans="2:25" ht="15.75" x14ac:dyDescent="0.25">
      <c r="B406" s="260" t="s">
        <v>67</v>
      </c>
      <c r="C406" s="219">
        <v>100</v>
      </c>
      <c r="D406" s="219">
        <v>130</v>
      </c>
      <c r="E406" s="219">
        <v>150</v>
      </c>
      <c r="F406" s="172" t="s">
        <v>17</v>
      </c>
      <c r="G406" s="189">
        <v>88</v>
      </c>
      <c r="H406" s="189">
        <v>117</v>
      </c>
      <c r="I406" s="199">
        <v>135</v>
      </c>
      <c r="J406" s="190">
        <v>2</v>
      </c>
      <c r="K406" s="190">
        <f t="shared" si="289"/>
        <v>1.76</v>
      </c>
      <c r="L406" s="190">
        <f t="shared" si="290"/>
        <v>2.34</v>
      </c>
      <c r="M406" s="190">
        <f t="shared" si="291"/>
        <v>2.7</v>
      </c>
      <c r="N406" s="190">
        <v>0.1</v>
      </c>
      <c r="O406" s="190">
        <f t="shared" si="292"/>
        <v>8.8000000000000009E-2</v>
      </c>
      <c r="P406" s="190">
        <f t="shared" si="293"/>
        <v>0.11700000000000001</v>
      </c>
      <c r="Q406" s="190">
        <f t="shared" si="294"/>
        <v>0.13500000000000001</v>
      </c>
      <c r="R406" s="190">
        <v>19.7</v>
      </c>
      <c r="S406" s="190">
        <f t="shared" si="295"/>
        <v>17.335999999999999</v>
      </c>
      <c r="T406" s="190">
        <f t="shared" si="296"/>
        <v>23.048999999999999</v>
      </c>
      <c r="U406" s="190">
        <f t="shared" si="297"/>
        <v>26.594999999999999</v>
      </c>
      <c r="V406" s="190">
        <v>83</v>
      </c>
      <c r="W406" s="190">
        <f t="shared" si="298"/>
        <v>73.040000000000006</v>
      </c>
      <c r="X406" s="190">
        <f t="shared" si="299"/>
        <v>97.11</v>
      </c>
      <c r="Y406" s="27">
        <f t="shared" si="300"/>
        <v>112.05</v>
      </c>
    </row>
    <row r="407" spans="2:25" ht="15.75" x14ac:dyDescent="0.25">
      <c r="B407" s="260"/>
      <c r="C407" s="219"/>
      <c r="D407" s="219"/>
      <c r="E407" s="219"/>
      <c r="F407" s="173" t="s">
        <v>58</v>
      </c>
      <c r="G407" s="189">
        <v>15</v>
      </c>
      <c r="H407" s="189">
        <v>20</v>
      </c>
      <c r="I407" s="199">
        <v>23</v>
      </c>
      <c r="J407" s="190">
        <v>7</v>
      </c>
      <c r="K407" s="190">
        <f t="shared" si="289"/>
        <v>1.05</v>
      </c>
      <c r="L407" s="190">
        <f t="shared" si="290"/>
        <v>1.4</v>
      </c>
      <c r="M407" s="190">
        <f t="shared" si="291"/>
        <v>1.61</v>
      </c>
      <c r="N407" s="190">
        <v>7.9</v>
      </c>
      <c r="O407" s="190">
        <f t="shared" si="292"/>
        <v>1.1850000000000001</v>
      </c>
      <c r="P407" s="190">
        <f t="shared" si="293"/>
        <v>1.58</v>
      </c>
      <c r="Q407" s="190">
        <f t="shared" si="294"/>
        <v>1.8170000000000002</v>
      </c>
      <c r="R407" s="190">
        <v>9.5</v>
      </c>
      <c r="S407" s="190">
        <f t="shared" si="295"/>
        <v>1.425</v>
      </c>
      <c r="T407" s="190">
        <f t="shared" si="296"/>
        <v>1.9</v>
      </c>
      <c r="U407" s="190">
        <f t="shared" si="297"/>
        <v>2.1850000000000001</v>
      </c>
      <c r="V407" s="190">
        <v>135</v>
      </c>
      <c r="W407" s="190">
        <f t="shared" si="298"/>
        <v>20.25</v>
      </c>
      <c r="X407" s="190">
        <f t="shared" si="299"/>
        <v>27</v>
      </c>
      <c r="Y407" s="190">
        <f t="shared" si="300"/>
        <v>31.05</v>
      </c>
    </row>
    <row r="408" spans="2:25" ht="15.75" x14ac:dyDescent="0.25">
      <c r="B408" s="260"/>
      <c r="C408" s="219"/>
      <c r="D408" s="219"/>
      <c r="E408" s="219"/>
      <c r="F408" s="172" t="s">
        <v>68</v>
      </c>
      <c r="G408" s="189">
        <v>2</v>
      </c>
      <c r="H408" s="189">
        <v>3</v>
      </c>
      <c r="I408" s="199">
        <v>4</v>
      </c>
      <c r="J408" s="190">
        <v>0.3</v>
      </c>
      <c r="K408" s="190">
        <f t="shared" si="289"/>
        <v>6.0000000000000001E-3</v>
      </c>
      <c r="L408" s="190">
        <f t="shared" si="290"/>
        <v>8.9999999999999993E-3</v>
      </c>
      <c r="M408" s="190">
        <f t="shared" si="291"/>
        <v>1.2E-2</v>
      </c>
      <c r="N408" s="190">
        <v>82</v>
      </c>
      <c r="O408" s="190">
        <f t="shared" si="292"/>
        <v>1.64</v>
      </c>
      <c r="P408" s="190">
        <f t="shared" si="293"/>
        <v>2.46</v>
      </c>
      <c r="Q408" s="190">
        <f t="shared" si="294"/>
        <v>3.28</v>
      </c>
      <c r="R408" s="190">
        <v>1</v>
      </c>
      <c r="S408" s="190">
        <f t="shared" si="295"/>
        <v>0.02</v>
      </c>
      <c r="T408" s="190">
        <f t="shared" si="296"/>
        <v>0.03</v>
      </c>
      <c r="U408" s="190">
        <f t="shared" si="297"/>
        <v>0.04</v>
      </c>
      <c r="V408" s="190">
        <v>749</v>
      </c>
      <c r="W408" s="190">
        <f t="shared" si="298"/>
        <v>14.98</v>
      </c>
      <c r="X408" s="190">
        <f t="shared" si="299"/>
        <v>22.47</v>
      </c>
      <c r="Y408" s="27">
        <f t="shared" si="300"/>
        <v>29.96</v>
      </c>
    </row>
    <row r="409" spans="2:25" ht="15.75" x14ac:dyDescent="0.25">
      <c r="B409" s="263"/>
      <c r="C409" s="219"/>
      <c r="D409" s="219"/>
      <c r="E409" s="219"/>
      <c r="F409" s="173" t="s">
        <v>10</v>
      </c>
      <c r="G409" s="193">
        <v>1</v>
      </c>
      <c r="H409" s="193">
        <v>1</v>
      </c>
      <c r="I409" s="80">
        <v>1</v>
      </c>
      <c r="J409" s="190">
        <v>0</v>
      </c>
      <c r="K409" s="190">
        <f t="shared" si="289"/>
        <v>0</v>
      </c>
      <c r="L409" s="190">
        <f t="shared" si="290"/>
        <v>0</v>
      </c>
      <c r="M409" s="190">
        <f t="shared" si="291"/>
        <v>0</v>
      </c>
      <c r="N409" s="190">
        <v>0</v>
      </c>
      <c r="O409" s="190">
        <f t="shared" si="292"/>
        <v>0</v>
      </c>
      <c r="P409" s="190">
        <f t="shared" si="293"/>
        <v>0</v>
      </c>
      <c r="Q409" s="190">
        <f t="shared" si="294"/>
        <v>0</v>
      </c>
      <c r="R409" s="190">
        <v>0</v>
      </c>
      <c r="S409" s="190">
        <f t="shared" si="295"/>
        <v>0</v>
      </c>
      <c r="T409" s="190">
        <f t="shared" si="296"/>
        <v>0</v>
      </c>
      <c r="U409" s="190">
        <f t="shared" si="297"/>
        <v>0</v>
      </c>
      <c r="V409" s="190">
        <v>0</v>
      </c>
      <c r="W409" s="190">
        <f t="shared" si="298"/>
        <v>0</v>
      </c>
      <c r="X409" s="190">
        <f t="shared" si="299"/>
        <v>0</v>
      </c>
      <c r="Y409" s="190">
        <f t="shared" si="300"/>
        <v>0</v>
      </c>
    </row>
    <row r="410" spans="2:25" ht="16.5" thickBot="1" x14ac:dyDescent="0.3">
      <c r="B410" s="253"/>
      <c r="C410" s="219"/>
      <c r="D410" s="219"/>
      <c r="E410" s="219"/>
      <c r="F410" s="174" t="s">
        <v>12</v>
      </c>
      <c r="G410" s="195">
        <v>5</v>
      </c>
      <c r="H410" s="195">
        <v>5</v>
      </c>
      <c r="I410" s="93">
        <v>5</v>
      </c>
      <c r="J410" s="190">
        <v>1.3</v>
      </c>
      <c r="K410" s="190">
        <f t="shared" si="289"/>
        <v>6.5000000000000002E-2</v>
      </c>
      <c r="L410" s="190">
        <f t="shared" si="290"/>
        <v>6.5000000000000002E-2</v>
      </c>
      <c r="M410" s="190">
        <f t="shared" si="291"/>
        <v>6.5000000000000002E-2</v>
      </c>
      <c r="N410" s="190">
        <v>72.5</v>
      </c>
      <c r="O410" s="190">
        <f t="shared" si="292"/>
        <v>3.625</v>
      </c>
      <c r="P410" s="190">
        <f t="shared" si="293"/>
        <v>3.625</v>
      </c>
      <c r="Q410" s="190">
        <f t="shared" si="294"/>
        <v>3.625</v>
      </c>
      <c r="R410" s="190">
        <v>0.9</v>
      </c>
      <c r="S410" s="190">
        <f t="shared" si="295"/>
        <v>4.4999999999999998E-2</v>
      </c>
      <c r="T410" s="190">
        <f t="shared" si="296"/>
        <v>4.4999999999999998E-2</v>
      </c>
      <c r="U410" s="190">
        <f t="shared" si="297"/>
        <v>4.4999999999999998E-2</v>
      </c>
      <c r="V410" s="190">
        <v>661</v>
      </c>
      <c r="W410" s="190">
        <f t="shared" si="298"/>
        <v>33.049999999999997</v>
      </c>
      <c r="X410" s="190">
        <f t="shared" si="299"/>
        <v>33.049999999999997</v>
      </c>
      <c r="Y410" s="190">
        <f t="shared" si="300"/>
        <v>33.049999999999997</v>
      </c>
    </row>
    <row r="411" spans="2:25" ht="15.75" x14ac:dyDescent="0.25">
      <c r="B411" s="3" t="s">
        <v>25</v>
      </c>
      <c r="C411" s="189">
        <v>100</v>
      </c>
      <c r="D411" s="189">
        <v>100</v>
      </c>
      <c r="E411" s="189">
        <v>100</v>
      </c>
      <c r="F411" s="3" t="s">
        <v>25</v>
      </c>
      <c r="G411" s="102">
        <v>100</v>
      </c>
      <c r="H411" s="102">
        <v>100</v>
      </c>
      <c r="I411" s="102">
        <v>100</v>
      </c>
      <c r="J411" s="190">
        <v>18</v>
      </c>
      <c r="K411" s="190">
        <f t="shared" si="289"/>
        <v>18</v>
      </c>
      <c r="L411" s="190">
        <f t="shared" si="290"/>
        <v>18</v>
      </c>
      <c r="M411" s="190">
        <f t="shared" si="291"/>
        <v>18</v>
      </c>
      <c r="N411" s="190">
        <v>0.6</v>
      </c>
      <c r="O411" s="190">
        <f t="shared" si="292"/>
        <v>0.6</v>
      </c>
      <c r="P411" s="190">
        <f t="shared" si="293"/>
        <v>0.6</v>
      </c>
      <c r="Q411" s="190">
        <f t="shared" si="294"/>
        <v>0.6</v>
      </c>
      <c r="R411" s="190">
        <v>1.5</v>
      </c>
      <c r="S411" s="190">
        <f t="shared" si="295"/>
        <v>1.5</v>
      </c>
      <c r="T411" s="190">
        <f t="shared" si="296"/>
        <v>1.5</v>
      </c>
      <c r="U411" s="190">
        <f t="shared" si="297"/>
        <v>1.5</v>
      </c>
      <c r="V411" s="190">
        <v>86</v>
      </c>
      <c r="W411" s="190">
        <f t="shared" si="298"/>
        <v>86</v>
      </c>
      <c r="X411" s="190">
        <f t="shared" si="299"/>
        <v>86</v>
      </c>
      <c r="Y411" s="190">
        <f t="shared" si="300"/>
        <v>86</v>
      </c>
    </row>
    <row r="412" spans="2:25" ht="15.75" x14ac:dyDescent="0.25">
      <c r="B412" s="227" t="s">
        <v>141</v>
      </c>
      <c r="C412" s="222">
        <v>200</v>
      </c>
      <c r="D412" s="222">
        <v>200</v>
      </c>
      <c r="E412" s="222">
        <v>200</v>
      </c>
      <c r="F412" s="140" t="s">
        <v>147</v>
      </c>
      <c r="G412" s="193">
        <v>1</v>
      </c>
      <c r="H412" s="193">
        <v>1</v>
      </c>
      <c r="I412" s="80">
        <v>1</v>
      </c>
      <c r="J412" s="190">
        <v>0.1</v>
      </c>
      <c r="K412" s="190">
        <f t="shared" si="289"/>
        <v>1E-3</v>
      </c>
      <c r="L412" s="190">
        <f t="shared" si="290"/>
        <v>1E-3</v>
      </c>
      <c r="M412" s="190">
        <f t="shared" si="291"/>
        <v>1E-3</v>
      </c>
      <c r="N412" s="190">
        <v>0</v>
      </c>
      <c r="O412" s="190">
        <f t="shared" si="292"/>
        <v>0</v>
      </c>
      <c r="P412" s="190">
        <f t="shared" si="293"/>
        <v>0</v>
      </c>
      <c r="Q412" s="190">
        <f t="shared" si="294"/>
        <v>0</v>
      </c>
      <c r="R412" s="190">
        <v>0</v>
      </c>
      <c r="S412" s="190">
        <f t="shared" si="295"/>
        <v>0</v>
      </c>
      <c r="T412" s="190">
        <f t="shared" si="296"/>
        <v>0</v>
      </c>
      <c r="U412" s="190">
        <f t="shared" si="297"/>
        <v>0</v>
      </c>
      <c r="V412" s="190">
        <v>5</v>
      </c>
      <c r="W412" s="190">
        <f t="shared" si="298"/>
        <v>0.05</v>
      </c>
      <c r="X412" s="190">
        <f t="shared" si="299"/>
        <v>0.05</v>
      </c>
      <c r="Y412" s="190">
        <f t="shared" si="300"/>
        <v>0.05</v>
      </c>
    </row>
    <row r="413" spans="2:25" ht="15.75" x14ac:dyDescent="0.25">
      <c r="B413" s="228"/>
      <c r="C413" s="209"/>
      <c r="D413" s="209"/>
      <c r="E413" s="209"/>
      <c r="F413" s="3" t="s">
        <v>19</v>
      </c>
      <c r="G413" s="102">
        <v>15</v>
      </c>
      <c r="H413" s="102">
        <v>15</v>
      </c>
      <c r="I413" s="103">
        <v>15</v>
      </c>
      <c r="J413" s="190">
        <v>0</v>
      </c>
      <c r="K413" s="190">
        <f t="shared" si="289"/>
        <v>0</v>
      </c>
      <c r="L413" s="190">
        <f t="shared" si="290"/>
        <v>0</v>
      </c>
      <c r="M413" s="190">
        <f t="shared" si="291"/>
        <v>0</v>
      </c>
      <c r="N413" s="190">
        <v>0</v>
      </c>
      <c r="O413" s="190">
        <f t="shared" si="292"/>
        <v>0</v>
      </c>
      <c r="P413" s="190">
        <f t="shared" si="293"/>
        <v>0</v>
      </c>
      <c r="Q413" s="190">
        <f t="shared" si="294"/>
        <v>0</v>
      </c>
      <c r="R413" s="190">
        <v>99.8</v>
      </c>
      <c r="S413" s="190">
        <f t="shared" si="295"/>
        <v>14.97</v>
      </c>
      <c r="T413" s="190">
        <f t="shared" si="296"/>
        <v>14.97</v>
      </c>
      <c r="U413" s="190">
        <f t="shared" si="297"/>
        <v>14.97</v>
      </c>
      <c r="V413" s="190">
        <v>374</v>
      </c>
      <c r="W413" s="190">
        <f t="shared" si="298"/>
        <v>56.1</v>
      </c>
      <c r="X413" s="190">
        <f t="shared" si="299"/>
        <v>56.1</v>
      </c>
      <c r="Y413" s="190">
        <f t="shared" si="300"/>
        <v>56.1</v>
      </c>
    </row>
    <row r="414" spans="2:25" ht="16.5" thickBot="1" x14ac:dyDescent="0.3">
      <c r="B414" s="229"/>
      <c r="C414" s="210"/>
      <c r="D414" s="210"/>
      <c r="E414" s="210"/>
      <c r="F414" s="3" t="s">
        <v>135</v>
      </c>
      <c r="G414" s="104">
        <v>7</v>
      </c>
      <c r="H414" s="104">
        <v>7</v>
      </c>
      <c r="I414" s="105">
        <v>7</v>
      </c>
      <c r="J414" s="190">
        <v>0.9</v>
      </c>
      <c r="K414" s="190">
        <f t="shared" si="289"/>
        <v>6.3E-2</v>
      </c>
      <c r="L414" s="190">
        <f t="shared" si="290"/>
        <v>6.3E-2</v>
      </c>
      <c r="M414" s="190">
        <f t="shared" si="291"/>
        <v>6.3E-2</v>
      </c>
      <c r="N414" s="190">
        <v>0</v>
      </c>
      <c r="O414" s="190">
        <f t="shared" si="292"/>
        <v>0</v>
      </c>
      <c r="P414" s="190">
        <f t="shared" si="293"/>
        <v>0</v>
      </c>
      <c r="Q414" s="190">
        <f t="shared" si="294"/>
        <v>0</v>
      </c>
      <c r="R414" s="190">
        <v>3.6</v>
      </c>
      <c r="S414" s="190">
        <f t="shared" si="295"/>
        <v>0.252</v>
      </c>
      <c r="T414" s="190">
        <f t="shared" si="296"/>
        <v>0.252</v>
      </c>
      <c r="U414" s="190">
        <f t="shared" si="297"/>
        <v>0.252</v>
      </c>
      <c r="V414" s="190">
        <v>31</v>
      </c>
      <c r="W414" s="190">
        <f t="shared" si="298"/>
        <v>2.17</v>
      </c>
      <c r="X414" s="190">
        <f t="shared" si="299"/>
        <v>2.17</v>
      </c>
      <c r="Y414" s="190">
        <f t="shared" si="300"/>
        <v>2.17</v>
      </c>
    </row>
    <row r="415" spans="2:25" ht="32.25" thickBot="1" x14ac:dyDescent="0.3">
      <c r="B415" s="12" t="s">
        <v>14</v>
      </c>
      <c r="C415" s="193">
        <v>20</v>
      </c>
      <c r="D415" s="193">
        <v>35</v>
      </c>
      <c r="E415" s="193">
        <v>40</v>
      </c>
      <c r="F415" s="31" t="s">
        <v>14</v>
      </c>
      <c r="G415" s="106">
        <v>20</v>
      </c>
      <c r="H415" s="106">
        <v>35</v>
      </c>
      <c r="I415" s="107">
        <v>40</v>
      </c>
      <c r="J415" s="190">
        <v>6.5</v>
      </c>
      <c r="K415" s="187">
        <f t="shared" si="289"/>
        <v>1.3</v>
      </c>
      <c r="L415" s="187">
        <f t="shared" si="290"/>
        <v>2.2749999999999999</v>
      </c>
      <c r="M415" s="187">
        <f t="shared" si="291"/>
        <v>2.6</v>
      </c>
      <c r="N415" s="187">
        <v>1</v>
      </c>
      <c r="O415" s="187">
        <f t="shared" si="292"/>
        <v>0.2</v>
      </c>
      <c r="P415" s="187">
        <f t="shared" si="293"/>
        <v>0.35</v>
      </c>
      <c r="Q415" s="187">
        <f t="shared" si="294"/>
        <v>0.4</v>
      </c>
      <c r="R415" s="187">
        <v>40.1</v>
      </c>
      <c r="S415" s="187">
        <f t="shared" si="295"/>
        <v>8.02</v>
      </c>
      <c r="T415" s="187">
        <f t="shared" si="296"/>
        <v>14.035</v>
      </c>
      <c r="U415" s="187">
        <f t="shared" si="297"/>
        <v>16.04</v>
      </c>
      <c r="V415" s="187">
        <v>190</v>
      </c>
      <c r="W415" s="187">
        <f t="shared" si="298"/>
        <v>38</v>
      </c>
      <c r="X415" s="187">
        <f t="shared" si="299"/>
        <v>66.5</v>
      </c>
      <c r="Y415" s="187">
        <f t="shared" si="300"/>
        <v>76</v>
      </c>
    </row>
    <row r="416" spans="2:25" ht="18.75" x14ac:dyDescent="0.3">
      <c r="B416" s="26"/>
      <c r="C416" s="26"/>
      <c r="D416" s="26"/>
      <c r="E416" s="26"/>
      <c r="F416" s="26"/>
      <c r="G416" s="26"/>
      <c r="H416" s="26"/>
      <c r="I416" s="26"/>
      <c r="J416" s="114"/>
      <c r="K416" s="118">
        <f>SUM(K400:K415)</f>
        <v>49.743000000000002</v>
      </c>
      <c r="L416" s="118">
        <f t="shared" ref="L416:Y416" si="301">SUM(L400:L415)</f>
        <v>65.785000000000011</v>
      </c>
      <c r="M416" s="118">
        <f t="shared" si="301"/>
        <v>80.046999999999997</v>
      </c>
      <c r="N416" s="118"/>
      <c r="O416" s="118">
        <f t="shared" si="301"/>
        <v>18.486000000000001</v>
      </c>
      <c r="P416" s="118">
        <f t="shared" si="301"/>
        <v>25.984000000000002</v>
      </c>
      <c r="Q416" s="118">
        <f t="shared" si="301"/>
        <v>32.152999999999999</v>
      </c>
      <c r="R416" s="118"/>
      <c r="S416" s="118">
        <f t="shared" si="301"/>
        <v>59.222999999999999</v>
      </c>
      <c r="T416" s="118">
        <f t="shared" si="301"/>
        <v>79.951999999999998</v>
      </c>
      <c r="U416" s="118">
        <f t="shared" si="301"/>
        <v>92.937000000000012</v>
      </c>
      <c r="V416" s="118"/>
      <c r="W416" s="118">
        <f t="shared" si="301"/>
        <v>484.0100000000001</v>
      </c>
      <c r="X416" s="118">
        <f t="shared" si="301"/>
        <v>638.56999999999994</v>
      </c>
      <c r="Y416" s="118">
        <f t="shared" si="301"/>
        <v>747.17</v>
      </c>
    </row>
  </sheetData>
  <mergeCells count="270">
    <mergeCell ref="D308:D310"/>
    <mergeCell ref="E308:E310"/>
    <mergeCell ref="B311:B312"/>
    <mergeCell ref="C311:C312"/>
    <mergeCell ref="D311:D312"/>
    <mergeCell ref="E311:E312"/>
    <mergeCell ref="B302:B307"/>
    <mergeCell ref="C302:C307"/>
    <mergeCell ref="D302:D307"/>
    <mergeCell ref="E302:E307"/>
    <mergeCell ref="B308:B310"/>
    <mergeCell ref="C308:C310"/>
    <mergeCell ref="B102:B110"/>
    <mergeCell ref="C102:C110"/>
    <mergeCell ref="D102:D110"/>
    <mergeCell ref="E102:E110"/>
    <mergeCell ref="B247:B254"/>
    <mergeCell ref="C247:C254"/>
    <mergeCell ref="D247:D254"/>
    <mergeCell ref="E247:E254"/>
    <mergeCell ref="B232:B240"/>
    <mergeCell ref="C232:C240"/>
    <mergeCell ref="D232:D240"/>
    <mergeCell ref="E232:E240"/>
    <mergeCell ref="B115:E115"/>
    <mergeCell ref="B144:B151"/>
    <mergeCell ref="C144:C151"/>
    <mergeCell ref="D144:D151"/>
    <mergeCell ref="B129:B130"/>
    <mergeCell ref="C129:C130"/>
    <mergeCell ref="D129:D130"/>
    <mergeCell ref="E129:E130"/>
    <mergeCell ref="B122:B128"/>
    <mergeCell ref="C122:C128"/>
    <mergeCell ref="D122:D128"/>
    <mergeCell ref="E122:E128"/>
    <mergeCell ref="B8:B13"/>
    <mergeCell ref="C8:C13"/>
    <mergeCell ref="D8:D13"/>
    <mergeCell ref="E8:E13"/>
    <mergeCell ref="B1:I1"/>
    <mergeCell ref="D2:F2"/>
    <mergeCell ref="B3:E3"/>
    <mergeCell ref="B4:B6"/>
    <mergeCell ref="F4:F6"/>
    <mergeCell ref="G4:I5"/>
    <mergeCell ref="B35:B42"/>
    <mergeCell ref="C35:C42"/>
    <mergeCell ref="D35:D42"/>
    <mergeCell ref="E35:E42"/>
    <mergeCell ref="B32:B34"/>
    <mergeCell ref="C32:C34"/>
    <mergeCell ref="D32:D34"/>
    <mergeCell ref="E32:E34"/>
    <mergeCell ref="B26:B28"/>
    <mergeCell ref="C26:C28"/>
    <mergeCell ref="D26:D28"/>
    <mergeCell ref="E26:E28"/>
    <mergeCell ref="B60:B62"/>
    <mergeCell ref="C60:C62"/>
    <mergeCell ref="D60:D62"/>
    <mergeCell ref="E60:E62"/>
    <mergeCell ref="B50:B56"/>
    <mergeCell ref="C50:C56"/>
    <mergeCell ref="D50:D56"/>
    <mergeCell ref="E50:E56"/>
    <mergeCell ref="B43:B45"/>
    <mergeCell ref="C43:C45"/>
    <mergeCell ref="D43:D45"/>
    <mergeCell ref="E43:E45"/>
    <mergeCell ref="B57:B59"/>
    <mergeCell ref="C57:C59"/>
    <mergeCell ref="D57:D59"/>
    <mergeCell ref="E57:E59"/>
    <mergeCell ref="B141:B143"/>
    <mergeCell ref="C141:C143"/>
    <mergeCell ref="D141:D143"/>
    <mergeCell ref="E141:E143"/>
    <mergeCell ref="B164:B171"/>
    <mergeCell ref="C164:C171"/>
    <mergeCell ref="D164:D171"/>
    <mergeCell ref="E164:E171"/>
    <mergeCell ref="E144:E151"/>
    <mergeCell ref="E158:E163"/>
    <mergeCell ref="B229:B231"/>
    <mergeCell ref="C229:C231"/>
    <mergeCell ref="D229:D231"/>
    <mergeCell ref="E229:E231"/>
    <mergeCell ref="B223:B228"/>
    <mergeCell ref="C223:C228"/>
    <mergeCell ref="D223:D228"/>
    <mergeCell ref="E223:E228"/>
    <mergeCell ref="B152:B154"/>
    <mergeCell ref="C152:C154"/>
    <mergeCell ref="D152:D154"/>
    <mergeCell ref="E152:E154"/>
    <mergeCell ref="B187:B191"/>
    <mergeCell ref="C187:C191"/>
    <mergeCell ref="D187:D191"/>
    <mergeCell ref="E187:E191"/>
    <mergeCell ref="B182:B186"/>
    <mergeCell ref="C182:C186"/>
    <mergeCell ref="D182:D186"/>
    <mergeCell ref="E182:E186"/>
    <mergeCell ref="B215:B217"/>
    <mergeCell ref="C215:C217"/>
    <mergeCell ref="D215:D217"/>
    <mergeCell ref="E215:E217"/>
    <mergeCell ref="B212:B214"/>
    <mergeCell ref="C212:C214"/>
    <mergeCell ref="D212:D214"/>
    <mergeCell ref="E212:E214"/>
    <mergeCell ref="B198:B203"/>
    <mergeCell ref="C198:C203"/>
    <mergeCell ref="D198:D203"/>
    <mergeCell ref="E198:E203"/>
    <mergeCell ref="B204:B211"/>
    <mergeCell ref="C204:C211"/>
    <mergeCell ref="D204:D211"/>
    <mergeCell ref="E204:E211"/>
    <mergeCell ref="B356:B358"/>
    <mergeCell ref="C356:C358"/>
    <mergeCell ref="D356:D358"/>
    <mergeCell ref="E356:E358"/>
    <mergeCell ref="B342:B347"/>
    <mergeCell ref="C342:C347"/>
    <mergeCell ref="D342:D347"/>
    <mergeCell ref="E342:E347"/>
    <mergeCell ref="B337:B341"/>
    <mergeCell ref="C337:C341"/>
    <mergeCell ref="D337:D341"/>
    <mergeCell ref="E337:E341"/>
    <mergeCell ref="B348:B355"/>
    <mergeCell ref="C348:C355"/>
    <mergeCell ref="D348:D355"/>
    <mergeCell ref="E348:E355"/>
    <mergeCell ref="B412:B414"/>
    <mergeCell ref="C412:C414"/>
    <mergeCell ref="D412:D414"/>
    <mergeCell ref="E412:E414"/>
    <mergeCell ref="B406:B410"/>
    <mergeCell ref="C406:C410"/>
    <mergeCell ref="D406:D410"/>
    <mergeCell ref="E406:E410"/>
    <mergeCell ref="B400:B405"/>
    <mergeCell ref="C400:C405"/>
    <mergeCell ref="D400:D405"/>
    <mergeCell ref="E400:E405"/>
    <mergeCell ref="B391:B393"/>
    <mergeCell ref="C391:C393"/>
    <mergeCell ref="D391:D393"/>
    <mergeCell ref="E391:E393"/>
    <mergeCell ref="B380:B382"/>
    <mergeCell ref="C380:C382"/>
    <mergeCell ref="D380:D382"/>
    <mergeCell ref="E380:E382"/>
    <mergeCell ref="B383:B390"/>
    <mergeCell ref="C383:C390"/>
    <mergeCell ref="D383:D390"/>
    <mergeCell ref="E383:E390"/>
    <mergeCell ref="B374:B376"/>
    <mergeCell ref="C374:C376"/>
    <mergeCell ref="D374:D376"/>
    <mergeCell ref="E374:E376"/>
    <mergeCell ref="B363:B365"/>
    <mergeCell ref="C363:C365"/>
    <mergeCell ref="D363:D365"/>
    <mergeCell ref="E363:E365"/>
    <mergeCell ref="B366:B373"/>
    <mergeCell ref="C366:C373"/>
    <mergeCell ref="D366:D373"/>
    <mergeCell ref="E366:E373"/>
    <mergeCell ref="J4:M4"/>
    <mergeCell ref="N4:Q4"/>
    <mergeCell ref="R4:U4"/>
    <mergeCell ref="J5:J6"/>
    <mergeCell ref="N5:N6"/>
    <mergeCell ref="R5:R6"/>
    <mergeCell ref="V5:V6"/>
    <mergeCell ref="C4:E5"/>
    <mergeCell ref="V4:Y4"/>
    <mergeCell ref="C22:C24"/>
    <mergeCell ref="D22:D24"/>
    <mergeCell ref="E22:E24"/>
    <mergeCell ref="B14:B21"/>
    <mergeCell ref="C14:C21"/>
    <mergeCell ref="D14:D21"/>
    <mergeCell ref="E14:E21"/>
    <mergeCell ref="B89:B96"/>
    <mergeCell ref="C89:C96"/>
    <mergeCell ref="D89:D96"/>
    <mergeCell ref="E89:E96"/>
    <mergeCell ref="B22:B24"/>
    <mergeCell ref="B83:B88"/>
    <mergeCell ref="C83:C88"/>
    <mergeCell ref="D83:D88"/>
    <mergeCell ref="E83:E88"/>
    <mergeCell ref="B66:B68"/>
    <mergeCell ref="C66:C68"/>
    <mergeCell ref="D66:D68"/>
    <mergeCell ref="E66:E68"/>
    <mergeCell ref="B69:B76"/>
    <mergeCell ref="C69:C76"/>
    <mergeCell ref="D69:D76"/>
    <mergeCell ref="E69:E76"/>
    <mergeCell ref="B111:B112"/>
    <mergeCell ref="C111:C112"/>
    <mergeCell ref="D111:D112"/>
    <mergeCell ref="E111:E112"/>
    <mergeCell ref="B97:B101"/>
    <mergeCell ref="C97:C101"/>
    <mergeCell ref="D97:D101"/>
    <mergeCell ref="E97:E101"/>
    <mergeCell ref="B221:E221"/>
    <mergeCell ref="B119:B121"/>
    <mergeCell ref="C119:C121"/>
    <mergeCell ref="D119:D121"/>
    <mergeCell ref="E119:E121"/>
    <mergeCell ref="B176:B178"/>
    <mergeCell ref="C176:C178"/>
    <mergeCell ref="D176:D178"/>
    <mergeCell ref="E176:E178"/>
    <mergeCell ref="B172:B174"/>
    <mergeCell ref="C172:C174"/>
    <mergeCell ref="D172:D174"/>
    <mergeCell ref="E172:E174"/>
    <mergeCell ref="B158:B163"/>
    <mergeCell ref="C158:C163"/>
    <mergeCell ref="D158:D163"/>
    <mergeCell ref="B332:B333"/>
    <mergeCell ref="C332:C333"/>
    <mergeCell ref="D332:D333"/>
    <mergeCell ref="E332:E333"/>
    <mergeCell ref="D268:D275"/>
    <mergeCell ref="E268:E275"/>
    <mergeCell ref="B323:B329"/>
    <mergeCell ref="C323:C329"/>
    <mergeCell ref="D323:D329"/>
    <mergeCell ref="E323:E329"/>
    <mergeCell ref="B321:E321"/>
    <mergeCell ref="B268:B275"/>
    <mergeCell ref="C268:C275"/>
    <mergeCell ref="E295:E297"/>
    <mergeCell ref="B288:B292"/>
    <mergeCell ref="C288:C292"/>
    <mergeCell ref="D288:D292"/>
    <mergeCell ref="E288:E292"/>
    <mergeCell ref="B285:B287"/>
    <mergeCell ref="C285:C287"/>
    <mergeCell ref="D285:D287"/>
    <mergeCell ref="E285:E287"/>
    <mergeCell ref="B276:B280"/>
    <mergeCell ref="C276:C280"/>
    <mergeCell ref="B295:B297"/>
    <mergeCell ref="C295:C297"/>
    <mergeCell ref="D295:D297"/>
    <mergeCell ref="C262:C267"/>
    <mergeCell ref="D262:D267"/>
    <mergeCell ref="D276:D280"/>
    <mergeCell ref="E276:E280"/>
    <mergeCell ref="E262:E267"/>
    <mergeCell ref="B244:B246"/>
    <mergeCell ref="C244:C246"/>
    <mergeCell ref="D244:D246"/>
    <mergeCell ref="E244:E246"/>
    <mergeCell ref="B255:B257"/>
    <mergeCell ref="C255:C257"/>
    <mergeCell ref="D255:D257"/>
    <mergeCell ref="E255:E257"/>
    <mergeCell ref="B262:B267"/>
  </mergeCells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workbookViewId="0">
      <selection activeCell="F30" sqref="F30"/>
    </sheetView>
  </sheetViews>
  <sheetFormatPr defaultRowHeight="15" x14ac:dyDescent="0.25"/>
  <cols>
    <col min="2" max="2" width="9.140625" customWidth="1"/>
    <col min="3" max="3" width="17.85546875" customWidth="1"/>
    <col min="4" max="4" width="7.28515625" customWidth="1"/>
    <col min="8" max="8" width="7.85546875" customWidth="1"/>
    <col min="12" max="12" width="7.140625" customWidth="1"/>
    <col min="16" max="16" width="7.85546875" customWidth="1"/>
  </cols>
  <sheetData>
    <row r="1" spans="2:19" ht="15.75" x14ac:dyDescent="0.25">
      <c r="D1" s="279" t="s">
        <v>95</v>
      </c>
      <c r="E1" s="280"/>
      <c r="F1" s="281"/>
      <c r="G1" s="98"/>
      <c r="H1" s="279" t="s">
        <v>101</v>
      </c>
      <c r="I1" s="280"/>
      <c r="J1" s="281"/>
      <c r="K1" s="99"/>
      <c r="L1" s="76"/>
      <c r="M1" s="76" t="s">
        <v>96</v>
      </c>
      <c r="N1" s="76"/>
      <c r="O1" s="97"/>
      <c r="P1" s="279" t="s">
        <v>97</v>
      </c>
      <c r="Q1" s="280"/>
      <c r="R1" s="281"/>
    </row>
    <row r="2" spans="2:19" ht="31.5" x14ac:dyDescent="0.25">
      <c r="B2" s="21"/>
      <c r="C2" s="20"/>
      <c r="D2" s="184" t="s">
        <v>114</v>
      </c>
      <c r="E2" s="184" t="s">
        <v>115</v>
      </c>
      <c r="F2" s="184" t="s">
        <v>116</v>
      </c>
      <c r="G2" s="43"/>
      <c r="H2" s="184" t="s">
        <v>114</v>
      </c>
      <c r="I2" s="184" t="s">
        <v>115</v>
      </c>
      <c r="J2" s="184" t="s">
        <v>116</v>
      </c>
      <c r="K2" s="43"/>
      <c r="L2" s="184" t="s">
        <v>114</v>
      </c>
      <c r="M2" s="184" t="s">
        <v>115</v>
      </c>
      <c r="N2" s="184" t="s">
        <v>116</v>
      </c>
      <c r="O2" s="43"/>
      <c r="P2" s="184" t="s">
        <v>114</v>
      </c>
      <c r="Q2" s="184" t="s">
        <v>115</v>
      </c>
      <c r="R2" s="184" t="s">
        <v>116</v>
      </c>
    </row>
    <row r="3" spans="2:19" ht="15" customHeight="1" x14ac:dyDescent="0.25">
      <c r="B3" s="293" t="s">
        <v>48</v>
      </c>
      <c r="C3" s="2" t="s">
        <v>49</v>
      </c>
      <c r="D3" s="81">
        <f>'Ккал 1'!K30</f>
        <v>37.917999999999985</v>
      </c>
      <c r="E3" s="81">
        <f>'Ккал 1'!L30</f>
        <v>53.484999999999985</v>
      </c>
      <c r="F3" s="81">
        <f>'Ккал 1'!M30</f>
        <v>67.915999999999983</v>
      </c>
      <c r="G3" s="81"/>
      <c r="H3" s="81">
        <f>'Ккал 1'!O30</f>
        <v>27.535999999999998</v>
      </c>
      <c r="I3" s="81">
        <f>'Ккал 1'!P30</f>
        <v>35.42</v>
      </c>
      <c r="J3" s="81">
        <f>'Ккал 1'!Q30</f>
        <v>59.146000000000001</v>
      </c>
      <c r="K3" s="81"/>
      <c r="L3" s="81">
        <f>'Ккал 1'!S30</f>
        <v>89.007999999999996</v>
      </c>
      <c r="M3" s="81">
        <f>'Ккал 1'!T30</f>
        <v>110.181</v>
      </c>
      <c r="N3" s="81">
        <f>'Ккал 1'!U30</f>
        <v>123.56299999999999</v>
      </c>
      <c r="O3" s="81"/>
      <c r="P3" s="131">
        <f>'Ккал 1'!W30</f>
        <v>626.0100000000001</v>
      </c>
      <c r="Q3" s="131">
        <f>'Ккал 1'!X30</f>
        <v>782.66</v>
      </c>
      <c r="R3" s="131">
        <f>'Ккал 1'!Y30</f>
        <v>1047.6399999999999</v>
      </c>
    </row>
    <row r="4" spans="2:19" ht="18.75" x14ac:dyDescent="0.25">
      <c r="B4" s="294"/>
      <c r="C4" s="2" t="s">
        <v>50</v>
      </c>
      <c r="D4" s="81">
        <f>'Ккал 1'!K48</f>
        <v>24.662000000000006</v>
      </c>
      <c r="E4" s="81">
        <f>'Ккал 1'!L48</f>
        <v>26.247000000000003</v>
      </c>
      <c r="F4" s="81">
        <f>'Ккал 1'!M48</f>
        <v>33.663999999999994</v>
      </c>
      <c r="G4" s="81"/>
      <c r="H4" s="81">
        <f>'Ккал 1'!O48</f>
        <v>31.375999999999998</v>
      </c>
      <c r="I4" s="81">
        <f>'Ккал 1'!P48</f>
        <v>32.524999999999999</v>
      </c>
      <c r="J4" s="81">
        <f>'Ккал 1'!Q48</f>
        <v>40.231999999999999</v>
      </c>
      <c r="K4" s="81"/>
      <c r="L4" s="81">
        <f>'Ккал 1'!S48</f>
        <v>64.86999999999999</v>
      </c>
      <c r="M4" s="81">
        <f>'Ккал 1'!T48</f>
        <v>75.460999999999999</v>
      </c>
      <c r="N4" s="81">
        <f>'Ккал 1'!U48</f>
        <v>82.066000000000003</v>
      </c>
      <c r="O4" s="81"/>
      <c r="P4" s="131">
        <f>'Ккал 1'!W48</f>
        <v>630.4</v>
      </c>
      <c r="Q4" s="131">
        <f>'Ккал 1'!X48</f>
        <v>687.89</v>
      </c>
      <c r="R4" s="131">
        <f>'Ккал 1'!Y48</f>
        <v>812.18999999999994</v>
      </c>
    </row>
    <row r="5" spans="2:19" ht="18.75" x14ac:dyDescent="0.25">
      <c r="B5" s="294"/>
      <c r="C5" s="2" t="s">
        <v>51</v>
      </c>
      <c r="D5" s="81">
        <f>'Ккал 1'!K64</f>
        <v>89.742000000000004</v>
      </c>
      <c r="E5" s="81">
        <f>'Ккал 1'!L64</f>
        <v>92.481000000000009</v>
      </c>
      <c r="F5" s="81">
        <f>'Ккал 1'!M64</f>
        <v>121.39699999999999</v>
      </c>
      <c r="G5" s="81"/>
      <c r="H5" s="81">
        <f>'Ккал 1'!O64</f>
        <v>34.642999999999994</v>
      </c>
      <c r="I5" s="81">
        <f>'Ккал 1'!P64</f>
        <v>35.156999999999996</v>
      </c>
      <c r="J5" s="81">
        <f>'Ккал 1'!Q64</f>
        <v>46.016999999999996</v>
      </c>
      <c r="K5" s="81"/>
      <c r="L5" s="81">
        <f>'Ккал 1'!S64</f>
        <v>93.576000000000008</v>
      </c>
      <c r="M5" s="81">
        <f>'Ккал 1'!T64</f>
        <v>109.11099999999999</v>
      </c>
      <c r="N5" s="81">
        <f>'Ккал 1'!U64</f>
        <v>123.934</v>
      </c>
      <c r="O5" s="81"/>
      <c r="P5" s="131">
        <f>'Ккал 1'!W64</f>
        <v>669.56999999999994</v>
      </c>
      <c r="Q5" s="131">
        <f>'Ккал 1'!X64</f>
        <v>744.13</v>
      </c>
      <c r="R5" s="131">
        <f>'Ккал 1'!Y64</f>
        <v>893.63</v>
      </c>
    </row>
    <row r="6" spans="2:19" ht="18.75" x14ac:dyDescent="0.25">
      <c r="B6" s="294"/>
      <c r="C6" s="207" t="s">
        <v>52</v>
      </c>
      <c r="D6" s="81">
        <f>'Ккал 1'!K81</f>
        <v>48.903000000000006</v>
      </c>
      <c r="E6" s="81">
        <f>'Ккал 1'!L81</f>
        <v>50.825000000000003</v>
      </c>
      <c r="F6" s="81">
        <f>'Ккал 1'!M81</f>
        <v>51.150000000000006</v>
      </c>
      <c r="G6" s="81"/>
      <c r="H6" s="81">
        <f>'Ккал 1'!O81</f>
        <v>42.012000000000008</v>
      </c>
      <c r="I6" s="81">
        <f>'Ккал 1'!P81</f>
        <v>47.682000000000009</v>
      </c>
      <c r="J6" s="81">
        <f>'Ккал 1'!Q81</f>
        <v>47.732000000000006</v>
      </c>
      <c r="K6" s="81"/>
      <c r="L6" s="81">
        <f>'Ккал 1'!S81</f>
        <v>50.206999999999994</v>
      </c>
      <c r="M6" s="81">
        <f>'Ккал 1'!T81</f>
        <v>61.250999999999991</v>
      </c>
      <c r="N6" s="81">
        <f>'Ккал 1'!U81</f>
        <v>63.255999999999993</v>
      </c>
      <c r="O6" s="81"/>
      <c r="P6" s="131">
        <f>'Ккал 1'!W81</f>
        <v>606.84999999999991</v>
      </c>
      <c r="Q6" s="131">
        <f>'Ккал 1'!X81</f>
        <v>709.33999999999992</v>
      </c>
      <c r="R6" s="131">
        <f>'Ккал 1'!Y81</f>
        <v>718.83999999999992</v>
      </c>
    </row>
    <row r="7" spans="2:19" ht="18.75" x14ac:dyDescent="0.25">
      <c r="B7" s="295"/>
      <c r="C7" s="207" t="s">
        <v>53</v>
      </c>
      <c r="D7" s="81">
        <f>'Ккал 1'!K114</f>
        <v>43.032299999999992</v>
      </c>
      <c r="E7" s="81">
        <f>'Ккал 1'!L114</f>
        <v>61.555299999999995</v>
      </c>
      <c r="F7" s="81">
        <f>'Ккал 1'!M114</f>
        <v>74.929299999999984</v>
      </c>
      <c r="G7" s="81"/>
      <c r="H7" s="81">
        <f>'Ккал 1'!O114</f>
        <v>25.239299999999997</v>
      </c>
      <c r="I7" s="81">
        <f>'Ккал 1'!P114</f>
        <v>33.694300000000013</v>
      </c>
      <c r="J7" s="81">
        <f>'Ккал 1'!Q114</f>
        <v>39.743300000000005</v>
      </c>
      <c r="K7" s="81"/>
      <c r="L7" s="81">
        <f>'Ккал 1'!S114</f>
        <v>99.624799999999979</v>
      </c>
      <c r="M7" s="81">
        <f>'Ккал 1'!T114</f>
        <v>126.6968</v>
      </c>
      <c r="N7" s="81">
        <f>'Ккал 1'!U114</f>
        <v>134.2578</v>
      </c>
      <c r="O7" s="81"/>
      <c r="P7" s="131">
        <f>'Ккал 1'!W114</f>
        <v>668.82300000000021</v>
      </c>
      <c r="Q7" s="131">
        <f>'Ккал 1'!X114</f>
        <v>865.93300000000011</v>
      </c>
      <c r="R7" s="131">
        <f>'Ккал 1'!Y114</f>
        <v>939.2230000000003</v>
      </c>
    </row>
    <row r="8" spans="2:19" ht="18.75" x14ac:dyDescent="0.25">
      <c r="B8" s="293" t="s">
        <v>54</v>
      </c>
      <c r="C8" s="207" t="s">
        <v>49</v>
      </c>
      <c r="D8" s="124">
        <f>'Ккал 1'!K133</f>
        <v>59.581999999999987</v>
      </c>
      <c r="E8" s="124">
        <f>'Ккал 1'!L133</f>
        <v>60.556999999999988</v>
      </c>
      <c r="F8" s="124">
        <f>'Ккал 1'!M133</f>
        <v>105.47700000000002</v>
      </c>
      <c r="G8" s="124"/>
      <c r="H8" s="124">
        <f>'Ккал 1'!O133</f>
        <v>28.575000000000003</v>
      </c>
      <c r="I8" s="124">
        <f>'Ккал 1'!P133</f>
        <v>28.725000000000005</v>
      </c>
      <c r="J8" s="124">
        <f>'Ккал 1'!Q133</f>
        <v>37.839999999999996</v>
      </c>
      <c r="K8" s="124"/>
      <c r="L8" s="124">
        <f>'Ккал 1'!S133</f>
        <v>80.564000000000007</v>
      </c>
      <c r="M8" s="124">
        <f>'Ккал 1'!T133</f>
        <v>86.579000000000008</v>
      </c>
      <c r="N8" s="124">
        <f>'Ккал 1'!U133</f>
        <v>116.37599999999998</v>
      </c>
      <c r="O8" s="119"/>
      <c r="P8" s="132">
        <f>'Ккал 1'!W133</f>
        <v>643.20000000000005</v>
      </c>
      <c r="Q8" s="132">
        <f>'Ккал 1'!X133</f>
        <v>722.68</v>
      </c>
      <c r="R8" s="132">
        <f>'Ккал 1'!Y133</f>
        <v>907.28</v>
      </c>
    </row>
    <row r="9" spans="2:19" ht="18.75" x14ac:dyDescent="0.3">
      <c r="B9" s="294"/>
      <c r="C9" s="207" t="s">
        <v>50</v>
      </c>
      <c r="D9" s="125">
        <f>'Ккал 1'!K156</f>
        <v>24.722000000000008</v>
      </c>
      <c r="E9" s="125">
        <f>'Ккал 1'!L156</f>
        <v>26.307000000000006</v>
      </c>
      <c r="F9" s="125">
        <f>'Ккал 1'!M156</f>
        <v>33.723999999999997</v>
      </c>
      <c r="G9" s="125"/>
      <c r="H9" s="125">
        <f>'Ккал 1'!O156</f>
        <v>31.375999999999998</v>
      </c>
      <c r="I9" s="125">
        <f>'Ккал 1'!P156</f>
        <v>32.524999999999999</v>
      </c>
      <c r="J9" s="125">
        <f>'Ккал 1'!Q156</f>
        <v>40.231999999999999</v>
      </c>
      <c r="K9" s="125"/>
      <c r="L9" s="125">
        <f>'Ккал 1'!S156</f>
        <v>65.994</v>
      </c>
      <c r="M9" s="125">
        <f>'Ккал 1'!T156</f>
        <v>76.585000000000008</v>
      </c>
      <c r="N9" s="125">
        <f>'Ккал 1'!U156</f>
        <v>83.19</v>
      </c>
      <c r="O9" s="120"/>
      <c r="P9" s="129">
        <f>'Ккал 1'!W156</f>
        <v>633.87999999999988</v>
      </c>
      <c r="Q9" s="129">
        <f>'Ккал 1'!X156</f>
        <v>691.36999999999989</v>
      </c>
      <c r="R9" s="129">
        <f>'Ккал 1'!Y156</f>
        <v>815.66999999999985</v>
      </c>
      <c r="S9" s="137"/>
    </row>
    <row r="10" spans="2:19" ht="18.75" x14ac:dyDescent="0.25">
      <c r="B10" s="294"/>
      <c r="C10" s="207" t="s">
        <v>51</v>
      </c>
      <c r="D10" s="124">
        <f>'Ккал 1'!K180</f>
        <v>34.032999999999987</v>
      </c>
      <c r="E10" s="124">
        <f>'Ккал 1'!L180</f>
        <v>49.841999999999992</v>
      </c>
      <c r="F10" s="124">
        <f>'Ккал 1'!M180</f>
        <v>63.342999999999989</v>
      </c>
      <c r="G10" s="124"/>
      <c r="H10" s="124">
        <f>'Ккал 1'!O180</f>
        <v>19.370999999999999</v>
      </c>
      <c r="I10" s="124">
        <f>'Ккал 1'!P180</f>
        <v>25.684999999999999</v>
      </c>
      <c r="J10" s="124">
        <f>'Ккал 1'!Q180</f>
        <v>30.718999999999994</v>
      </c>
      <c r="K10" s="124"/>
      <c r="L10" s="124">
        <f>'Ккал 1'!S180</f>
        <v>88.673999999999992</v>
      </c>
      <c r="M10" s="124">
        <f>'Ккал 1'!T180</f>
        <v>110.935</v>
      </c>
      <c r="N10" s="124">
        <f>'Ккал 1'!U180</f>
        <v>122.38499999999999</v>
      </c>
      <c r="O10" s="124"/>
      <c r="P10" s="132">
        <f>'Ккал 1'!W180</f>
        <v>541.10000000000014</v>
      </c>
      <c r="Q10" s="132">
        <f>'Ккал 1'!X180</f>
        <v>689.64999999999986</v>
      </c>
      <c r="R10" s="132">
        <f>'Ккал 1'!Y180</f>
        <v>777.74999999999989</v>
      </c>
    </row>
    <row r="11" spans="2:19" ht="18.75" x14ac:dyDescent="0.25">
      <c r="B11" s="294"/>
      <c r="C11" s="207" t="s">
        <v>52</v>
      </c>
      <c r="D11" s="124">
        <f>'Ккал 1'!K196</f>
        <v>17.970600000000001</v>
      </c>
      <c r="E11" s="124">
        <f>'Ккал 1'!L196</f>
        <v>19.3432</v>
      </c>
      <c r="F11" s="124">
        <f>'Ккал 1'!M196</f>
        <v>22.0442</v>
      </c>
      <c r="G11" s="124"/>
      <c r="H11" s="124">
        <f>'Ккал 1'!O196</f>
        <v>29.013999999999996</v>
      </c>
      <c r="I11" s="124">
        <f>'Ккал 1'!P196</f>
        <v>31.166</v>
      </c>
      <c r="J11" s="124">
        <f>'Ккал 1'!Q196</f>
        <v>32.378999999999998</v>
      </c>
      <c r="K11" s="124"/>
      <c r="L11" s="124">
        <f>'Ккал 1'!S196</f>
        <v>46.334000000000003</v>
      </c>
      <c r="M11" s="124">
        <f>'Ккал 1'!T196</f>
        <v>55.355000000000004</v>
      </c>
      <c r="N11" s="124">
        <f>'Ккал 1'!U196</f>
        <v>60.110999999999997</v>
      </c>
      <c r="O11" s="124"/>
      <c r="P11" s="131">
        <f>'Ккал 1'!W196</f>
        <v>521.31999999999994</v>
      </c>
      <c r="Q11" s="131">
        <f>'Ккал 1'!X196</f>
        <v>581.81999999999994</v>
      </c>
      <c r="R11" s="131">
        <f>'Ккал 1'!Y196</f>
        <v>621.6</v>
      </c>
    </row>
    <row r="12" spans="2:19" ht="18.75" x14ac:dyDescent="0.25">
      <c r="B12" s="295"/>
      <c r="C12" s="207" t="s">
        <v>53</v>
      </c>
      <c r="D12" s="124">
        <f>'Ккал 1'!K220</f>
        <v>53.013999999999989</v>
      </c>
      <c r="E12" s="124">
        <f>'Ккал 1'!L220</f>
        <v>69.266999999999996</v>
      </c>
      <c r="F12" s="124">
        <f>'Ккал 1'!M220</f>
        <v>83.683999999999983</v>
      </c>
      <c r="G12" s="124"/>
      <c r="H12" s="124">
        <f>'Ккал 1'!O220</f>
        <v>20.072999999999997</v>
      </c>
      <c r="I12" s="124">
        <f>'Ккал 1'!P220</f>
        <v>26.426000000000002</v>
      </c>
      <c r="J12" s="124">
        <f>'Ккал 1'!Q220</f>
        <v>31.582999999999995</v>
      </c>
      <c r="K12" s="124"/>
      <c r="L12" s="124">
        <f>'Ккал 1'!S220</f>
        <v>84.814999999999998</v>
      </c>
      <c r="M12" s="124">
        <f>'Ккал 1'!T220</f>
        <v>107.61799999999999</v>
      </c>
      <c r="N12" s="124">
        <f>'Ккал 1'!U220</f>
        <v>122.02599999999998</v>
      </c>
      <c r="O12" s="124"/>
      <c r="P12" s="132">
        <f>'Ккал 1'!W220</f>
        <v>610.44000000000005</v>
      </c>
      <c r="Q12" s="132">
        <f>'Ккал 1'!X220</f>
        <v>763.21</v>
      </c>
      <c r="R12" s="132">
        <f>'Ккал 1'!Y220</f>
        <v>868.57</v>
      </c>
    </row>
    <row r="13" spans="2:19" ht="18.75" x14ac:dyDescent="0.25">
      <c r="B13" s="293" t="s">
        <v>55</v>
      </c>
      <c r="C13" s="207" t="s">
        <v>49</v>
      </c>
      <c r="D13" s="124">
        <f>'Ккал 1'!K242</f>
        <v>65.499300000000005</v>
      </c>
      <c r="E13" s="124">
        <f>'Ккал 1'!L242</f>
        <v>96.539299999999997</v>
      </c>
      <c r="F13" s="124">
        <f>'Ккал 1'!M242</f>
        <v>124.3973</v>
      </c>
      <c r="G13" s="124"/>
      <c r="H13" s="124">
        <f>'Ккал 1'!O242</f>
        <v>22.381299999999996</v>
      </c>
      <c r="I13" s="124">
        <f>'Ккал 1'!P242</f>
        <v>32.067300000000003</v>
      </c>
      <c r="J13" s="124">
        <f>'Ккал 1'!Q242</f>
        <v>40.696300000000001</v>
      </c>
      <c r="K13" s="124"/>
      <c r="L13" s="124">
        <f>'Ккал 1'!S242</f>
        <v>82.321799999999982</v>
      </c>
      <c r="M13" s="124">
        <f>'Ккал 1'!T242</f>
        <v>104.0778</v>
      </c>
      <c r="N13" s="124">
        <f>'Ккал 1'!U242</f>
        <v>115.19579999999999</v>
      </c>
      <c r="O13" s="124"/>
      <c r="P13" s="131">
        <f>'Ккал 1'!W242</f>
        <v>538.63300000000004</v>
      </c>
      <c r="Q13" s="131">
        <f>'Ккал 1'!X242</f>
        <v>712.42300000000023</v>
      </c>
      <c r="R13" s="131">
        <f>'Ккал 1'!Y242</f>
        <v>823.37300000000027</v>
      </c>
    </row>
    <row r="14" spans="2:19" ht="18.75" x14ac:dyDescent="0.25">
      <c r="B14" s="294"/>
      <c r="C14" s="207" t="s">
        <v>50</v>
      </c>
      <c r="D14" s="124">
        <f>'Ккал 1'!K260</f>
        <v>25.425000000000008</v>
      </c>
      <c r="E14" s="124">
        <f>'Ккал 1'!L260</f>
        <v>27.077000000000005</v>
      </c>
      <c r="F14" s="124">
        <f>'Ккал 1'!M260</f>
        <v>34.494</v>
      </c>
      <c r="G14" s="124"/>
      <c r="H14" s="124">
        <f>'Ккал 1'!O260</f>
        <v>32.351999999999997</v>
      </c>
      <c r="I14" s="124">
        <f>'Ккал 1'!P260</f>
        <v>36.841000000000001</v>
      </c>
      <c r="J14" s="124">
        <f>'Ккал 1'!Q260</f>
        <v>44.548000000000002</v>
      </c>
      <c r="K14" s="124"/>
      <c r="L14" s="124">
        <f>'Ккал 1'!S260</f>
        <v>58.978999999999999</v>
      </c>
      <c r="M14" s="124">
        <f>'Ккал 1'!T260</f>
        <v>67.373999999999995</v>
      </c>
      <c r="N14" s="124">
        <f>'Ккал 1'!U260</f>
        <v>73.979000000000013</v>
      </c>
      <c r="O14" s="124"/>
      <c r="P14" s="131">
        <f>'Ккал 1'!W260</f>
        <v>619.45999999999992</v>
      </c>
      <c r="Q14" s="131">
        <f>'Ккал 1'!X260</f>
        <v>698.93999999999994</v>
      </c>
      <c r="R14" s="131">
        <f>'Ккал 1'!Y260</f>
        <v>823.23999999999978</v>
      </c>
    </row>
    <row r="15" spans="2:19" ht="18.75" x14ac:dyDescent="0.25">
      <c r="B15" s="294"/>
      <c r="C15" s="207" t="s">
        <v>51</v>
      </c>
      <c r="D15" s="124">
        <f>'Ккал 1'!K283</f>
        <v>35.184999999999988</v>
      </c>
      <c r="E15" s="124">
        <f>'Ккал 1'!L283</f>
        <v>51.22699999999999</v>
      </c>
      <c r="F15" s="124">
        <f>'Ккал 1'!M283</f>
        <v>64.600999999999985</v>
      </c>
      <c r="G15" s="124"/>
      <c r="H15" s="124">
        <f>'Ккал 1'!O283</f>
        <v>22.267999999999997</v>
      </c>
      <c r="I15" s="124">
        <f>'Ккал 1'!P283</f>
        <v>29.766000000000002</v>
      </c>
      <c r="J15" s="124">
        <f>'Ккал 1'!Q283</f>
        <v>35.815000000000005</v>
      </c>
      <c r="K15" s="124"/>
      <c r="L15" s="124">
        <f>'Ккал 1'!S283</f>
        <v>76.574999999999989</v>
      </c>
      <c r="M15" s="124">
        <f>'Ккал 1'!T283</f>
        <v>97.304000000000002</v>
      </c>
      <c r="N15" s="124">
        <f>'Ккал 1'!U283</f>
        <v>104.86500000000001</v>
      </c>
      <c r="O15" s="124"/>
      <c r="P15" s="131">
        <f>'Ккал 1'!W283</f>
        <v>533.97</v>
      </c>
      <c r="Q15" s="131">
        <f>'Ккал 1'!X283</f>
        <v>688.53</v>
      </c>
      <c r="R15" s="131">
        <f>'Ккал 1'!Y283</f>
        <v>770.81000000000006</v>
      </c>
    </row>
    <row r="16" spans="2:19" ht="18.75" x14ac:dyDescent="0.25">
      <c r="B16" s="294"/>
      <c r="C16" s="207" t="s">
        <v>52</v>
      </c>
      <c r="D16" s="124">
        <f>'Ккал 1'!K299</f>
        <v>17.527000000000001</v>
      </c>
      <c r="E16" s="124">
        <f>'Ккал 1'!L299</f>
        <v>19.112000000000002</v>
      </c>
      <c r="F16" s="124">
        <f>'Ккал 1'!M299</f>
        <v>21.813000000000002</v>
      </c>
      <c r="G16" s="124"/>
      <c r="H16" s="124">
        <f>'Ккал 1'!O299</f>
        <v>31.807999999999996</v>
      </c>
      <c r="I16" s="124">
        <f>'Ккал 1'!P299</f>
        <v>32.957000000000001</v>
      </c>
      <c r="J16" s="124">
        <f>'Ккал 1'!Q299</f>
        <v>34.169999999999995</v>
      </c>
      <c r="K16" s="124"/>
      <c r="L16" s="124">
        <f>'Ккал 1'!S299</f>
        <v>57.358999999999995</v>
      </c>
      <c r="M16" s="124">
        <f>'Ккал 1'!T299</f>
        <v>67.95</v>
      </c>
      <c r="N16" s="124">
        <f>'Ккал 1'!U299</f>
        <v>72.706000000000003</v>
      </c>
      <c r="O16" s="124"/>
      <c r="P16" s="131">
        <f>'Ккал 1'!W299</f>
        <v>577.23</v>
      </c>
      <c r="Q16" s="131">
        <f>'Ккал 1'!X299</f>
        <v>634.72</v>
      </c>
      <c r="R16" s="131">
        <f>'Ккал 1'!Y299</f>
        <v>674.5</v>
      </c>
    </row>
    <row r="17" spans="2:19" ht="18.75" x14ac:dyDescent="0.25">
      <c r="B17" s="295"/>
      <c r="C17" s="207" t="s">
        <v>53</v>
      </c>
      <c r="D17" s="124">
        <f>'Ккал 1'!K315</f>
        <v>34.319999999999993</v>
      </c>
      <c r="E17" s="124">
        <f>'Ккал 1'!L315</f>
        <v>50.506999999999991</v>
      </c>
      <c r="F17" s="124">
        <f>'Ккал 1'!M315</f>
        <v>65.343999999999994</v>
      </c>
      <c r="G17" s="124"/>
      <c r="H17" s="124">
        <f>'Ккал 1'!O315</f>
        <v>20.337000000000003</v>
      </c>
      <c r="I17" s="124">
        <f>'Ккал 1'!P315</f>
        <v>28.486000000000004</v>
      </c>
      <c r="J17" s="124">
        <f>'Ккал 1'!Q315</f>
        <v>52.382999999999996</v>
      </c>
      <c r="K17" s="124"/>
      <c r="L17" s="124">
        <f>'Ккал 1'!S315</f>
        <v>76.703999999999994</v>
      </c>
      <c r="M17" s="124">
        <f>'Ккал 1'!T315</f>
        <v>99.125</v>
      </c>
      <c r="N17" s="124">
        <f>'Ккал 1'!U315</f>
        <v>113.363</v>
      </c>
      <c r="O17" s="136"/>
      <c r="P17" s="131">
        <f>'Ккал 1'!W315</f>
        <v>497.95000000000005</v>
      </c>
      <c r="Q17" s="131">
        <f>'Ккал 1'!X315</f>
        <v>664.14</v>
      </c>
      <c r="R17" s="131">
        <f>'Ккал 1'!Y315</f>
        <v>935.49</v>
      </c>
    </row>
    <row r="18" spans="2:19" ht="18.75" x14ac:dyDescent="0.3">
      <c r="B18" s="293" t="s">
        <v>56</v>
      </c>
      <c r="C18" s="207" t="s">
        <v>49</v>
      </c>
      <c r="D18" s="129">
        <f>'Ккал 1'!K335</f>
        <v>59.661999999999985</v>
      </c>
      <c r="E18" s="129">
        <f>'Ккал 1'!L335</f>
        <v>60.636999999999986</v>
      </c>
      <c r="F18" s="129">
        <f>'Ккал 1'!M335</f>
        <v>105.55700000000002</v>
      </c>
      <c r="G18" s="129"/>
      <c r="H18" s="129">
        <f>'Ккал 1'!O335</f>
        <v>28.575000000000003</v>
      </c>
      <c r="I18" s="129">
        <f>'Ккал 1'!P335</f>
        <v>28.725000000000005</v>
      </c>
      <c r="J18" s="129">
        <f>'Ккал 1'!Q335</f>
        <v>37.839999999999996</v>
      </c>
      <c r="K18" s="129"/>
      <c r="L18" s="129">
        <f>'Ккал 1'!S335</f>
        <v>88.594000000000008</v>
      </c>
      <c r="M18" s="129">
        <f>'Ккал 1'!T335</f>
        <v>94.609000000000009</v>
      </c>
      <c r="N18" s="129">
        <f>'Ккал 1'!U335</f>
        <v>124.40599999999998</v>
      </c>
      <c r="O18" s="129"/>
      <c r="P18" s="129">
        <f>'Ккал 1'!W335</f>
        <v>593.5</v>
      </c>
      <c r="Q18" s="129">
        <f>'Ккал 1'!X335</f>
        <v>622</v>
      </c>
      <c r="R18" s="129">
        <f>'Ккал 1'!Y335</f>
        <v>806.6</v>
      </c>
      <c r="S18" s="137"/>
    </row>
    <row r="19" spans="2:19" ht="18.75" x14ac:dyDescent="0.3">
      <c r="B19" s="294"/>
      <c r="C19" s="207" t="s">
        <v>50</v>
      </c>
      <c r="D19" s="129">
        <f>'Ккал 1'!K361</f>
        <v>35.474599999999988</v>
      </c>
      <c r="E19" s="129">
        <f>'Ккал 1'!L361</f>
        <v>51.68119999999999</v>
      </c>
      <c r="F19" s="129">
        <f>'Ккал 1'!M361</f>
        <v>65.18219999999998</v>
      </c>
      <c r="G19" s="129"/>
      <c r="H19" s="129">
        <f>'Ккал 1'!O361</f>
        <v>22.573999999999995</v>
      </c>
      <c r="I19" s="129">
        <f>'Ккал 1'!P361</f>
        <v>30.89</v>
      </c>
      <c r="J19" s="129">
        <f>'Ккал 1'!Q361</f>
        <v>35.923999999999992</v>
      </c>
      <c r="K19" s="129"/>
      <c r="L19" s="129">
        <f>'Ккал 1'!S361</f>
        <v>91.573999999999998</v>
      </c>
      <c r="M19" s="129">
        <f>'Ккал 1'!T361</f>
        <v>116.84100000000001</v>
      </c>
      <c r="N19" s="129">
        <f>'Ккал 1'!U361</f>
        <v>128.291</v>
      </c>
      <c r="O19" s="129"/>
      <c r="P19" s="133">
        <f>'Ккал 1'!W361</f>
        <v>595.30999999999995</v>
      </c>
      <c r="Q19" s="133">
        <f>'Ккал 1'!X361</f>
        <v>775.86</v>
      </c>
      <c r="R19" s="133">
        <f>'Ккал 1'!Y361</f>
        <v>863.96</v>
      </c>
    </row>
    <row r="20" spans="2:19" ht="18.75" x14ac:dyDescent="0.3">
      <c r="B20" s="294"/>
      <c r="C20" s="2" t="s">
        <v>51</v>
      </c>
      <c r="D20" s="129">
        <f>'Ккал 1'!K378</f>
        <v>24.966000000000008</v>
      </c>
      <c r="E20" s="129">
        <f>'Ккал 1'!L378</f>
        <v>26.618000000000006</v>
      </c>
      <c r="F20" s="129">
        <f>'Ккал 1'!M378</f>
        <v>34.034999999999997</v>
      </c>
      <c r="G20" s="129"/>
      <c r="H20" s="129">
        <f>'Ккал 1'!O378</f>
        <v>32.354999999999997</v>
      </c>
      <c r="I20" s="129">
        <f>'Ккал 1'!P378</f>
        <v>36.844000000000001</v>
      </c>
      <c r="J20" s="129">
        <f>'Ккал 1'!Q378</f>
        <v>44.551000000000002</v>
      </c>
      <c r="K20" s="129"/>
      <c r="L20" s="129">
        <f>'Ккал 1'!S378</f>
        <v>51.85799999999999</v>
      </c>
      <c r="M20" s="129">
        <f>'Ккал 1'!T378</f>
        <v>60.253</v>
      </c>
      <c r="N20" s="129">
        <f>'Ккал 1'!U378</f>
        <v>66.858000000000004</v>
      </c>
      <c r="O20" s="129"/>
      <c r="P20" s="133">
        <f>'Ккал 1'!W378</f>
        <v>589.67999999999995</v>
      </c>
      <c r="Q20" s="133">
        <f>'Ккал 1'!X378</f>
        <v>669.16000000000008</v>
      </c>
      <c r="R20" s="133">
        <f>'Ккал 1'!Y378</f>
        <v>793.45999999999992</v>
      </c>
    </row>
    <row r="21" spans="2:19" ht="18.75" x14ac:dyDescent="0.3">
      <c r="B21" s="294"/>
      <c r="C21" s="2" t="s">
        <v>52</v>
      </c>
      <c r="D21" s="129">
        <f>'Ккал 1'!K397</f>
        <v>47.664000000000009</v>
      </c>
      <c r="E21" s="129">
        <f>'Ккал 1'!L397</f>
        <v>49.519000000000005</v>
      </c>
      <c r="F21" s="129">
        <f>'Ккал 1'!M397</f>
        <v>49.844000000000008</v>
      </c>
      <c r="G21" s="129"/>
      <c r="H21" s="129">
        <f>'Ккал 1'!O397</f>
        <v>40.835999999999999</v>
      </c>
      <c r="I21" s="129">
        <f>'Ккал 1'!P397</f>
        <v>43.166000000000004</v>
      </c>
      <c r="J21" s="129">
        <f>'Ккал 1'!Q397</f>
        <v>43.216000000000001</v>
      </c>
      <c r="K21" s="129"/>
      <c r="L21" s="129">
        <f>'Ккал 1'!S397</f>
        <v>63.543999999999997</v>
      </c>
      <c r="M21" s="129">
        <f>'Ккал 1'!T397</f>
        <v>76.783999999999992</v>
      </c>
      <c r="N21" s="129">
        <f>'Ккал 1'!U397</f>
        <v>78.788999999999987</v>
      </c>
      <c r="O21" s="129"/>
      <c r="P21" s="133">
        <f>'Ккал 1'!W397</f>
        <v>625.16</v>
      </c>
      <c r="Q21" s="133">
        <f>'Ккал 1'!X397</f>
        <v>702.85</v>
      </c>
      <c r="R21" s="133">
        <f>'Ккал 1'!Y397</f>
        <v>712.35</v>
      </c>
    </row>
    <row r="22" spans="2:19" ht="18.75" x14ac:dyDescent="0.3">
      <c r="B22" s="295"/>
      <c r="C22" s="2" t="s">
        <v>53</v>
      </c>
      <c r="D22" s="129">
        <f>'Ккал 1'!K416</f>
        <v>49.743000000000002</v>
      </c>
      <c r="E22" s="129">
        <f>'Ккал 1'!L416</f>
        <v>65.785000000000011</v>
      </c>
      <c r="F22" s="129">
        <f>'Ккал 1'!M416</f>
        <v>80.046999999999997</v>
      </c>
      <c r="G22" s="129"/>
      <c r="H22" s="129">
        <f>'Ккал 1'!O416</f>
        <v>18.486000000000001</v>
      </c>
      <c r="I22" s="129">
        <f>'Ккал 1'!P416</f>
        <v>25.984000000000002</v>
      </c>
      <c r="J22" s="129">
        <f>'Ккал 1'!Q416</f>
        <v>32.152999999999999</v>
      </c>
      <c r="K22" s="129"/>
      <c r="L22" s="129">
        <f>'Ккал 1'!S416</f>
        <v>59.222999999999999</v>
      </c>
      <c r="M22" s="129">
        <f>'Ккал 1'!T416</f>
        <v>79.951999999999998</v>
      </c>
      <c r="N22" s="129">
        <f>'Ккал 1'!U416</f>
        <v>92.937000000000012</v>
      </c>
      <c r="O22" s="129"/>
      <c r="P22" s="133">
        <f>'Ккал 1'!W416</f>
        <v>484.0100000000001</v>
      </c>
      <c r="Q22" s="133">
        <f>'Ккал 1'!X416</f>
        <v>638.56999999999994</v>
      </c>
      <c r="R22" s="133">
        <f>'Ккал 1'!Y416</f>
        <v>747.17</v>
      </c>
    </row>
    <row r="23" spans="2:19" ht="15.75" x14ac:dyDescent="0.25">
      <c r="C23" s="168"/>
      <c r="P23" s="169"/>
      <c r="Q23" s="169"/>
      <c r="R23" s="169"/>
    </row>
  </sheetData>
  <mergeCells count="7">
    <mergeCell ref="B18:B22"/>
    <mergeCell ref="H1:J1"/>
    <mergeCell ref="P1:R1"/>
    <mergeCell ref="D1:F1"/>
    <mergeCell ref="B3:B7"/>
    <mergeCell ref="B8:B12"/>
    <mergeCell ref="B13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цена </vt:lpstr>
      <vt:lpstr>Ккал 1</vt:lpstr>
      <vt:lpstr>Ккал таб.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312 Туткабаева Б</cp:lastModifiedBy>
  <cp:lastPrinted>2024-08-13T15:19:48Z</cp:lastPrinted>
  <dcterms:created xsi:type="dcterms:W3CDTF">2015-06-05T18:19:34Z</dcterms:created>
  <dcterms:modified xsi:type="dcterms:W3CDTF">2024-08-23T04:28:28Z</dcterms:modified>
</cp:coreProperties>
</file>